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Různé\Špindlerův Mlýn, stezka podél Labe.18129\Pracovní\Rozpočet\04 Stezka Špindlerův Mlýn PDPS\"/>
    </mc:Choice>
  </mc:AlternateContent>
  <bookViews>
    <workbookView xWindow="0" yWindow="0" windowWidth="0" windowHeight="0"/>
  </bookViews>
  <sheets>
    <sheet name="Rekapitulace" sheetId="12" r:id="rId1"/>
    <sheet name="SO 000.1" sheetId="2" r:id="rId2"/>
    <sheet name="SO 000.2" sheetId="3" r:id="rId3"/>
    <sheet name="SO 001.1" sheetId="4" r:id="rId4"/>
    <sheet name="SO 001.2" sheetId="5" r:id="rId5"/>
    <sheet name="SO 101.1" sheetId="6" r:id="rId6"/>
    <sheet name="SO 101.2" sheetId="7" r:id="rId7"/>
    <sheet name="SO 190.1" sheetId="8" r:id="rId8"/>
    <sheet name="SO 190.2" sheetId="9" r:id="rId9"/>
    <sheet name="SO 251" sheetId="10" r:id="rId10"/>
    <sheet name="SO 431" sheetId="11" r:id="rId11"/>
  </sheets>
  <calcPr/>
</workbook>
</file>

<file path=xl/calcChain.xml><?xml version="1.0" encoding="utf-8"?>
<calcChain xmlns="http://schemas.openxmlformats.org/spreadsheetml/2006/main">
  <c i="12" l="1"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1" r="I3"/>
  <c r="I70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I15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0" r="I3"/>
  <c r="I56"/>
  <c r="O61"/>
  <c r="I61"/>
  <c r="O57"/>
  <c r="I57"/>
  <c r="I43"/>
  <c r="O52"/>
  <c r="I52"/>
  <c r="O48"/>
  <c r="I48"/>
  <c r="O44"/>
  <c r="I44"/>
  <c r="I38"/>
  <c r="O39"/>
  <c r="I39"/>
  <c r="I33"/>
  <c r="O34"/>
  <c r="I34"/>
  <c r="I8"/>
  <c r="O29"/>
  <c r="I29"/>
  <c r="O25"/>
  <c r="I25"/>
  <c r="O21"/>
  <c r="I21"/>
  <c r="O17"/>
  <c r="I17"/>
  <c r="O13"/>
  <c r="I13"/>
  <c r="O9"/>
  <c r="I9"/>
  <c i="9" r="I3"/>
  <c r="I8"/>
  <c r="O21"/>
  <c r="I21"/>
  <c r="O17"/>
  <c r="I17"/>
  <c r="O13"/>
  <c r="I13"/>
  <c r="O9"/>
  <c r="I9"/>
  <c i="8" r="I3"/>
  <c r="I8"/>
  <c r="O25"/>
  <c r="I25"/>
  <c r="O21"/>
  <c r="I21"/>
  <c r="O17"/>
  <c r="I17"/>
  <c r="O13"/>
  <c r="I13"/>
  <c r="O9"/>
  <c r="I9"/>
  <c i="7" r="I3"/>
  <c r="I121"/>
  <c r="O130"/>
  <c r="I130"/>
  <c r="O126"/>
  <c r="I126"/>
  <c r="O122"/>
  <c r="I122"/>
  <c r="I112"/>
  <c r="O117"/>
  <c r="I117"/>
  <c r="O113"/>
  <c r="I113"/>
  <c r="I79"/>
  <c r="O108"/>
  <c r="I108"/>
  <c r="O104"/>
  <c r="I104"/>
  <c r="O100"/>
  <c r="I100"/>
  <c r="O96"/>
  <c r="I96"/>
  <c r="O92"/>
  <c r="I92"/>
  <c r="O88"/>
  <c r="I88"/>
  <c r="O84"/>
  <c r="I84"/>
  <c r="O80"/>
  <c r="I80"/>
  <c r="I58"/>
  <c r="O75"/>
  <c r="I75"/>
  <c r="O71"/>
  <c r="I71"/>
  <c r="O67"/>
  <c r="I67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123"/>
  <c r="O144"/>
  <c r="I144"/>
  <c r="O140"/>
  <c r="I140"/>
  <c r="O136"/>
  <c r="I136"/>
  <c r="O132"/>
  <c r="I132"/>
  <c r="O128"/>
  <c r="I128"/>
  <c r="O124"/>
  <c r="I124"/>
  <c r="I118"/>
  <c r="O119"/>
  <c r="I119"/>
  <c r="I113"/>
  <c r="O114"/>
  <c r="I114"/>
  <c r="I72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I51"/>
  <c r="O68"/>
  <c r="I68"/>
  <c r="O64"/>
  <c r="I64"/>
  <c r="O60"/>
  <c r="I60"/>
  <c r="O56"/>
  <c r="I56"/>
  <c r="O52"/>
  <c r="I52"/>
  <c r="I42"/>
  <c r="O47"/>
  <c r="I47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42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59"/>
  <c r="O60"/>
  <c r="I60"/>
  <c r="I54"/>
  <c r="O55"/>
  <c r="I55"/>
  <c r="I25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8"/>
  <c r="O17"/>
  <c r="I17"/>
  <c r="O13"/>
  <c r="I13"/>
  <c r="O9"/>
  <c r="I9"/>
  <c i="2" r="I3"/>
  <c r="I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<sst xmlns="http://schemas.openxmlformats.org/spreadsheetml/2006/main">
  <si>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</si>
  <si>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</si>
  <si>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</si>
  <si>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18-129c - Špindlerův Mlýn, stezka podél Labe - 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</si>
  <si>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</si>
  <si>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</si>
  <si>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</si>
  <si>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</si>
  <si>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</si>
  <si>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</si>
  <si>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</si>
  <si>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000.1</t>
  </si>
  <si>
    <t>Všeobecné a přípravné položky - uznatelné</t>
  </si>
  <si>
    <t>SO 000.2</t>
  </si>
  <si>
    <t>Všeobecné a přípravné položky - neuznatelné</t>
  </si>
  <si>
    <t>SO 001.1</t>
  </si>
  <si>
    <t>Příprava území - uznatelné</t>
  </si>
  <si>
    <t>SO 001.2</t>
  </si>
  <si>
    <t>Příprava území - neuznatelné</t>
  </si>
  <si>
    <t>SO 101.1</t>
  </si>
  <si>
    <t>Stezka pro chodce a cyklisty v úseku terminál P1 - LD Hromovka - uznatelné</t>
  </si>
  <si>
    <t>SO 101.2</t>
  </si>
  <si>
    <t>Stezka pro chodce a cyklisty v úseku terminál P1 - LD Hromovka - neuznatelné</t>
  </si>
  <si>
    <t>SO 190.1</t>
  </si>
  <si>
    <t>Trvalé dopravní značení - uznatelné</t>
  </si>
  <si>
    <t>SO 190.2</t>
  </si>
  <si>
    <t>Trvalé dopravní značení - neuznatelné</t>
  </si>
  <si>
    <t>SO 251</t>
  </si>
  <si>
    <t>Opěrná gabionová zeď v km 0,000 - 0,015 - uznatelné</t>
  </si>
  <si>
    <t>SO 431</t>
  </si>
  <si>
    <t>Veřejné osvětlení - neuznatelné</t>
  </si>
  <si>
    <t>Soupis prací objektu</t>
  </si>
  <si>
    <t>S</t>
  </si>
  <si>
    <t>Stavba:</t>
  </si>
  <si>
    <t>18-129c</t>
  </si>
  <si>
    <t>Špindlerův Mlýn, stezka podél Labe - PDPS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</si>
  <si>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</si>
  <si>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</si>
  <si>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</si>
  <si>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</si>
  <si>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</si>
  <si>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</si>
  <si>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</si>
  <si>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</si>
  <si>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</si>
  <si>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</si>
  <si>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</si>
  <si>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</si>
  <si>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</si>
  <si>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</si>
  <si>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</si>
  <si>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</si>
  <si>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</si>
  <si>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</si>
  <si>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</si>
  <si>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</si>
  <si>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</si>
  <si>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</si>
  <si>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VV</t>
  </si>
  <si>
    <t>1 = 1,000 [A]</t>
  </si>
  <si>
    <t>TS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</si>
  <si>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</si>
  <si>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</si>
  <si>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</si>
  <si>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vedení, vodovod, kanalizace, technologie zasněžování. V trase souběhy i příčné přechody a šachty. Zajištění stavby proti škodám na okolních pozemcích a objektech.</t>
  </si>
  <si>
    <t>Položka zahrnuje:
- veškeré náklady spojené s ochranou inženýrských sítí
Položka nezahrnuje:
- x</t>
  </si>
  <si>
    <t>02911</t>
  </si>
  <si>
    <t>OSTATNÍ POŽADAVKY - GEODETICKÉ ZAMĚŘENÍ</t>
  </si>
  <si>
    <t>Zaměření skutečného provedení díla ke kolaudaci stavby v délce stavby</t>
  </si>
  <si>
    <t>celkem zaměření 1 = 1,000 [A]</t>
  </si>
  <si>
    <t>Položka zahrnuje:
- veškeré náklady spojené s objednatelem požadovanými pracemi
Položka nezahrnuje:
- x</t>
  </si>
  <si>
    <t>02920</t>
  </si>
  <si>
    <t>OSTATNÍ POŽADAVKY - OCHRANA ŽIVOTNÍHO PROSTŘEDÍ</t>
  </si>
  <si>
    <t>požadavky na stavbu vyplývající z provádění prací na území KRNAP a těsné blízkosti vodního toku - ekologická opatření s technikou, rozbory odpadů a materiálů pro využití ve stavbě</t>
  </si>
  <si>
    <t>celkem 1 = 1,000 [A]</t>
  </si>
  <si>
    <t>03100</t>
  </si>
  <si>
    <t>ZAŘÍZENÍ STAVENIŠTĚ - ZŘÍZENÍ, PROVOZ, DEMONTÁŽ</t>
  </si>
  <si>
    <t>veškeré náklady na zřízení provoz a odstranění zařízení staveniště</t>
  </si>
  <si>
    <t>Položka zahrnuje:
 objednatelem povolené náklady na pořízení (event. pronájem), provozování, udržování a likvidaci zhotovitelova zařízení
Položka nezahrnuje:
- x</t>
  </si>
  <si>
    <t>02910</t>
  </si>
  <si>
    <t>OSTATNÍ POŽADAVKY - ZEMĚMĚŘIČSKÁ MĚŘENÍ</t>
  </si>
  <si>
    <t>geodetické práce během stavby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</si>
  <si>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</si>
  <si>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02943</t>
  </si>
  <si>
    <t>OSTATNÍ POŽADAVKY - VYPRACOVÁNÍ RDS</t>
  </si>
  <si>
    <t>vypracování realizační dokumetace stavby v souladu s příslušnými vyhláškami, ČSN a TP sloužící pro realizaci stavby a pro stanovení místní úpravy provozu na pozemních komunikacích vč.zajištění příslušného stanovení</t>
  </si>
  <si>
    <t>02944</t>
  </si>
  <si>
    <t>OSTAT POŽADAVKY - DOKUMENTACE SKUTEČ PROVEDENÍ V DIGIT FORMĚ</t>
  </si>
  <si>
    <t xml:space="preserve">dokumentace skutečného provedení v podrobnostech dle vyhlášky o dokumentaci staveb,  v počtech dle SOD  včetně dokumentace v elektronické podobě</t>
  </si>
  <si>
    <t>015111</t>
  </si>
  <si>
    <t xml:space="preserve">POPLATKY ZA LIKVIDACI ODPADŮ NEKONTAMINOVANÝCH - 17 05 04  VYTĚŽENÉ ZEMINY A HORNINY -  I. TŘÍDA TĚŽITELNOSTI</t>
  </si>
  <si>
    <t>T</t>
  </si>
  <si>
    <t/>
  </si>
  <si>
    <t>pol. 11130 386.300*0,15*2,0 = 115,890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</si>
  <si>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</si>
  <si>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015120</t>
  </si>
  <si>
    <t xml:space="preserve">POPLATKY ZA LIKVIDACI ODPADŮ NEKONTAMINOVANÝCH - 17 01 02  STAVEBNÍ A DEMOLIČNÍ SUŤ (CIHLY)</t>
  </si>
  <si>
    <t>pol. 11332 384.690*2,0 = 769,380 [A]</t>
  </si>
  <si>
    <t>015130</t>
  </si>
  <si>
    <t xml:space="preserve">POPLATKY ZA LIKVIDACI ODPADŮ NEKONTAMINOVANÝCH - 17 03 02  VYBOURANÝ ASFALTOVÝ BETON BEZ DEHTU</t>
  </si>
  <si>
    <t>pol. 11313 52.920*2,4 = 127,008 [A]</t>
  </si>
  <si>
    <t>015140</t>
  </si>
  <si>
    <t xml:space="preserve">POPLATKY ZA LIKVIDACI ODPADŮ NEKONTAMINOVANÝCH - 17 01 01  BETON Z DEMOLIC OBJEKTŮ, ZÁKLADŮ TV</t>
  </si>
  <si>
    <t>pol. 96615 8.000*2,4 = 19,200 [A]</t>
  </si>
  <si>
    <t>1</t>
  </si>
  <si>
    <t>Zemní práce</t>
  </si>
  <si>
    <t>11120</t>
  </si>
  <si>
    <t>ODSTRANĚNÍ KŘOVIN</t>
  </si>
  <si>
    <t>M2</t>
  </si>
  <si>
    <t>včetně likvidace štěpkováním a likvidace odpadu</t>
  </si>
  <si>
    <t>lokální skupiny v rozsahu stavby - celkem 380 = 380,000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</si>
  <si>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</si>
  <si>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</si>
  <si>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</si>
  <si>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sejmutí nekvalitní zeminy v trase budoucí stezky
na trvalou skládku</t>
  </si>
  <si>
    <t>dle situace 386,3 = 386,300 [A]</t>
  </si>
  <si>
    <t xml:space="preserve">Položka zahrnuje:
- vodorovnou dopravu  a uložení na skládku
Položka nezahrnuje:
- x</t>
  </si>
  <si>
    <t>11313</t>
  </si>
  <si>
    <t>ODSTRANĚNÍ KRYTU ZPEVNĚNÝCH PLOCH S ASFALTOVÝM POJIVEM</t>
  </si>
  <si>
    <t>M3</t>
  </si>
  <si>
    <t xml:space="preserve">odstranění asfaltového krytu v místě výměny krytu a úprav  
asfaltové kry na trvalou skládku</t>
  </si>
  <si>
    <t>dle situace 352,8 = 352,800 [A]_x000d_
průměrná tloušťka včetně znečištěného podkladu 0,150 = 0,150 [B]_x000d_
celkem a*b = 52,920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</si>
  <si>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</si>
  <si>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</si>
  <si>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</si>
  <si>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stávající nezpevněné plochy - směs stěrku, suti apod
na trvalou skládku</t>
  </si>
  <si>
    <t>dle situace 3177,6-613,0 = 2564,600 [A]_x000d_
průměrná tloušťka 0,15 = 0,150 [B]_x000d_
celkem odstranění a*b = 384,690 [C]</t>
  </si>
  <si>
    <t>11346</t>
  </si>
  <si>
    <t>ODSTRANĚNÍ KRYTU ZPEVNĚNÝCH PLOCH ZE SILNIČ DÍLCŮ (PANELŮ) VČET PODKL</t>
  </si>
  <si>
    <t>rozebrání krytu plochy ze silničních panelů - uložení panelů v areálu do 1km
bez skládkovného
materiál podsypu v odkopu SO 101</t>
  </si>
  <si>
    <t>dle situace 199,0 = 199,000 [A]_x000d_
průměrná tloušťka 0,150 = 0,150 [B]_x000d_
celkem a*b = 29,850 [C]</t>
  </si>
  <si>
    <t>121104</t>
  </si>
  <si>
    <t>SEJMUTÍ ORNICE NEBO LESNÍ PŮDY S ODVOZEM DO 5KM</t>
  </si>
  <si>
    <t>sejmutí ornice v trase
uložení na dočasnou skládku pro zpětné využití</t>
  </si>
  <si>
    <t>dle situace 257,5 = 257,500 [A]_x000d_
průměrná tloušťka 0,15 = 0,150 [B]_x000d_
celkem a*b = 38,625 [C]</t>
  </si>
  <si>
    <t xml:space="preserve">Položka zahrnuje:
- sejmutí ornice bez ohledu na tloušťku vrstvy
-  její vodorovnou dopravu
Položka nezahrnuje:
- uložení na trvalou skládku</t>
  </si>
  <si>
    <t>17120</t>
  </si>
  <si>
    <t>ULOŽENÍ SYPANINY DO NÁSYPŮ A NA SKLÁDKY BEZ ZHUTNĚNÍ</t>
  </si>
  <si>
    <t>pol. 11130 386.300*0,15 = 57,945 [A]_x000d_
pol. 121104 38.625 = 38,625 [B]_x000d_
Mezisoučet = 96,570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</si>
  <si>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</si>
  <si>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5</t>
  </si>
  <si>
    <t>Komunikace</t>
  </si>
  <si>
    <t>58730</t>
  </si>
  <si>
    <t>PŘEDLÁŽDĚNÍ KRYTU ZE SILNIČNÍCH DÍLCŮ (PANELŮ)</t>
  </si>
  <si>
    <t>rozebrání a přeskládání krytu ze silničních panelů na hraně stavby</t>
  </si>
  <si>
    <t>délka souběhu se stavbou 95,0 = 95,000 [A]_x000d_
šířka přerovnání 3,0+3,0 = 6,000 [B]_x000d_
celkem a*b = 570,000 [C]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</si>
  <si>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</si>
  <si>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9</t>
  </si>
  <si>
    <t>Ostatní konstrukce a práce</t>
  </si>
  <si>
    <t>96615</t>
  </si>
  <si>
    <t>BOURÁNÍ KONSTRUKCÍ Z PROSTÉHO BETONU</t>
  </si>
  <si>
    <t>bourání ve výkopem - podezdívky, šachty, konstrukce apod.
na trvalou skládku</t>
  </si>
  <si>
    <t>bourání ve výkopech 8 = 8,000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</si>
  <si>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</si>
  <si>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pol. 11130 171.000*0,15*2,0 = 51,300 [A]</t>
  </si>
  <si>
    <t>pol. 11332 91.950*2,0 = 183,900 [A]</t>
  </si>
  <si>
    <t>pol. 96615 2.000*2,4 = 4,800 [A]</t>
  </si>
  <si>
    <t>dle situace 171,0 = 171,000 [A]</t>
  </si>
  <si>
    <t>dle situace 613,0 = 613,000 [A]_x000d_
průměrná tloušťka 0,15 = 0,150 [B]_x000d_
celkem odstranění a*b = 91,950 [C]</t>
  </si>
  <si>
    <t>dle situace 114,0 = 114,000 [A]_x000d_
průměrná tloušťka 0,15 = 0,150 [B]_x000d_
celkem a*b = 17,100 [C]</t>
  </si>
  <si>
    <t>pol. 11130 171.000*0,15 = 25,650 [A]_x000d_
pol. 121104 17.100 = 17,100 [B]_x000d_
Mezisoučet = 42,750 [C]</t>
  </si>
  <si>
    <t>bourání ve výkopech 2,0 = 2,000 [A]</t>
  </si>
  <si>
    <t>015112</t>
  </si>
  <si>
    <t xml:space="preserve">POPLATKY ZA LIKVIDACI ODPADŮ NEKONTAMINOVANÝCH - 17 05 04  VYTĚŽENÉ ZEMINY A HORNINY -  II. TŘÍDA TĚŽITELNOSTI</t>
  </si>
  <si>
    <t>pol. 12383 633.000*2,0 = 1266,000 [A]_x000d_
pol.13283 11.300*2,0 = 22,600 [B]_x000d_
Mezisoučet = 1288,600 [C]</t>
  </si>
  <si>
    <t>12383</t>
  </si>
  <si>
    <t>ODKOP PRO SPOD STAVBU SILNIC A ŽELEZNIC TŘ. II</t>
  </si>
  <si>
    <t>na trvalou skládku
zhotovitel v ceně zohlední zpětné využití materiálu</t>
  </si>
  <si>
    <t>dle výkazu výkopů 633,0 = 633,000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</si>
  <si>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</si>
  <si>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13283</t>
  </si>
  <si>
    <t>HLOUBENÍ RÝH ŠÍŘ DO 2M PAŽ I NEPAŽ TŘ. II</t>
  </si>
  <si>
    <t>pro propustek 11,3 = 11,300 [A]_x000d_
Mezisoučet = 11,300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</si>
  <si>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</si>
  <si>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17180</t>
  </si>
  <si>
    <t>ULOŽENÍ SYPANINY DO NÁSYPŮ Z NAKUPOVANÝCH MATERIÁLŮ</t>
  </si>
  <si>
    <t>zřízení násypového tělesa pod úrovní parapláně dle pracovních řezů
materiál tělesa dle ČSN 73 6133</t>
  </si>
  <si>
    <t>dle výpočtu pracovních řezů 82,0 = 82,000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</si>
  <si>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</si>
  <si>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17390</t>
  </si>
  <si>
    <t>ZEMNÍ KRAJNICE A DOSYPÁVKY Z JINÝCH MATERIÁLŮ</t>
  </si>
  <si>
    <t>materiál vhodný dle ČSN - včetně nákupu materiálu</t>
  </si>
  <si>
    <t>klín pod krajnicí - průměrná plocha na řezu 0,18+0,025 = 0,205 [A]_x000d_
celková délka (590-148) = 442,000 [B]_x000d_
celkem a*b = 90,610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</si>
  <si>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</si>
  <si>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</si>
  <si>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</si>
  <si>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obsyp trouby propustku do úrovně pláně vozovky  
ŠP nebo ŠD dle požadavku TP trub</t>
  </si>
  <si>
    <t>propustek + rampy 12,6 = 12,600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</si>
  <si>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</si>
  <si>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</si>
  <si>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</si>
  <si>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na plochu pláně dle pracovních řezů (593-148)*4,8 = 2136,000 [A]_x000d_
základová spára propustku 1,6*8 = 12,800 [B]_x000d_
Mezisoučet = 2148,800 [C]</t>
  </si>
  <si>
    <t>Položka zahrnuje:
- úpravu pláně včetně vyrovnání výškových rozdílů. Míru zhutnění určuje projekt.
Položka nezahrnuje:
- x</t>
  </si>
  <si>
    <t>18210</t>
  </si>
  <si>
    <t>ÚPRAVA POVRCHŮ SROVNÁNÍM ÚZEMÍ</t>
  </si>
  <si>
    <t>reprofilace terénu - výškové vyrovnání a svahování v místě napojení na nové těleso</t>
  </si>
  <si>
    <t xml:space="preserve">dle situace 2*(590-148) = 884,000 [A]_x000d_
průměrná  šířka x hloubka úpravy 1,0*0,5 = 0,500 [B]_x000d_
celkem a*b = 442,000 [C]</t>
  </si>
  <si>
    <t xml:space="preserve">Položka zahrnuje:
-  úpravu pláně včetně vyrovnání výškových rozdílů
Položka nezahrnuje:
- x</t>
  </si>
  <si>
    <t>2</t>
  </si>
  <si>
    <t>Základy</t>
  </si>
  <si>
    <t>21361</t>
  </si>
  <si>
    <t>DRENÁŽNÍ VRSTVY Z GEOTEXTILIE</t>
  </si>
  <si>
    <t xml:space="preserve">separační geotextílie na pláni nebo parapláni, CBR &gt; 3kN, pevnost v tahu &gt; 5kN/m, 
průtažnost &gt; 10 %  dle TP 97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</si>
  <si>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</si>
  <si>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21457</t>
  </si>
  <si>
    <t>SANAČNÍ VRSTVY Z KAMENIVA TĚŽENÉHO</t>
  </si>
  <si>
    <t>sanace aktivní zóny</t>
  </si>
  <si>
    <t>na plochu pláně dle pracovních řezů (593-148)*4,8 = 2136,000 [A]_x000d_
průměrná tloušťka 0,30 = 0,300 [B]_x000d_
celkem a*b = 640,800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</si>
  <si>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</si>
  <si>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</si>
  <si>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</si>
  <si>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45131A</t>
  </si>
  <si>
    <t>PODKLADNÍ A VÝPLŇOVÉ VRSTVY Z PROSTÉHO BETONU C20/25</t>
  </si>
  <si>
    <t>lože pod kamennou dlažbu včetně opěrných patek C 20/25n XF3</t>
  </si>
  <si>
    <t>opevnění čela propustku 2*(2,0+2,4) = 8,800 [A]_x000d_
průměrná tloušťka 0,10 = 0,100 [B]_x000d_
celkem včetně lemů a vyrovnávek a*b*1,20 = 1,056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</si>
  <si>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</si>
  <si>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</si>
  <si>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</si>
  <si>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opevnění čela propustku 2*(2,0+2,4) = 8,800 [A]_x000d_
průměrná tloušťka 0,10 = 0,100 [B]_x000d_
celkem a*b = 0,880 [C]</t>
  </si>
  <si>
    <t>45157</t>
  </si>
  <si>
    <t>PODKLADNÍ A VÝPLŇOVÉ VRSTVY Z KAMENIVA TĚŽENÉHO</t>
  </si>
  <si>
    <t>štěrkopískový podsyp frakce 0-8 mm pod trouby</t>
  </si>
  <si>
    <t>propustek 1,9 = 1,900 [A]</t>
  </si>
  <si>
    <t>465512</t>
  </si>
  <si>
    <t>DLAŽBY Z LOMOVÉHO KAMENE NA MC</t>
  </si>
  <si>
    <t xml:space="preserve">lomový kámen do bet. lože C20/25 XF3 - spárování M25 XF4     
lože viz položka 45131A</t>
  </si>
  <si>
    <t>opevnění čela propustku 2*(2,0+2,4) = 8,800 [A]_x000d_
průměrná tloušťka 0,20 = 0,200 [B]_x000d_
celkem a*b = 1,760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</si>
  <si>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</si>
  <si>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</si>
  <si>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</si>
  <si>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stabilizační příčné prahy propustku - zajištění trouby a dlažby
včetně likvidace výkopku uložením na skládku a poplatku za skládku</t>
  </si>
  <si>
    <t>km 0,355 4*1,5*0,8*0,4 = 1,920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</si>
  <si>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</si>
  <si>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56140G</t>
  </si>
  <si>
    <t xml:space="preserve">SMĚSI Z KAMENIVA STMELENÉ CEMENTEM  SC C 8/10</t>
  </si>
  <si>
    <t>v zesílené skladbě A.1 12,0*1,30*0,120 = 1,872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</si>
  <si>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</si>
  <si>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</si>
  <si>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</si>
  <si>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zřízení nezpevněných napojení pro přejezd stezky</t>
  </si>
  <si>
    <t>dle situace - rampy přejezdu techniky PLA (15,0+15,0)*1,25 = 37,500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</si>
  <si>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</si>
  <si>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</si>
  <si>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</si>
  <si>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podkladní vrstva ŠDA 0/32</t>
  </si>
  <si>
    <t>skladba A včetně rozšíření proti teoretické ploše krytu (1703-418)*1,35 = 1734,750 [A]_x000d_
skladba A.1 včetně rozšíření proti teoretické ploše krytu 12,0*1,35 = 16,200 [B]_x000d_
Mezisoučet = 1750,950 [C]</t>
  </si>
  <si>
    <t>56361</t>
  </si>
  <si>
    <t>VOZOVKOVÉ VRSTVY Z RECYKLOVANÉHO MATERIÁLU TL DO 50MM</t>
  </si>
  <si>
    <t>ložná vrstva z R materiálu RA 0/32</t>
  </si>
  <si>
    <t>skladba A včetně rozšíření proti teoretické ploše krytu (1703-418)*1,20 = 1542,000 [A]_x000d_
skladba A.1 včetně rozšíření proti teoretické ploše krytu 12,0*1,20 = 14,400 [B]_x000d_
Mezisoučet = 1556,400 [C]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</si>
  <si>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</si>
  <si>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56932</t>
  </si>
  <si>
    <t>ZPEVNĚNÍ KRAJNIC ZE ŠTĚRKODRTI TL. DO 100MM</t>
  </si>
  <si>
    <t>krajnice ze ŠD 0-32 - tl. 100mm</t>
  </si>
  <si>
    <t>dle situace - krajnice 807-303 = 504,000 [A]_x000d_
dle situace - rampy přejezdu techniky PLA 15+15 = 30,000 [B]_x000d_
Mezisoučet = 534,000 [C]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</si>
  <si>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</si>
  <si>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</si>
  <si>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</si>
  <si>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0,60 kg/m2 po vyštěpení</t>
  </si>
  <si>
    <t>pod Rmat 1556,40 = 1556,400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</si>
  <si>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</si>
  <si>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</si>
  <si>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</si>
  <si>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 xml:space="preserve">spoj. postřik -  0,30 kg/m2 po vyštěpení</t>
  </si>
  <si>
    <t>pod ACO (1703+12-418)*1,10 = 1426,700 [A]</t>
  </si>
  <si>
    <t>574A01</t>
  </si>
  <si>
    <t>ASFALTOVÝ BETON PRO OBRUSNÉ VRSTVY ACO 8</t>
  </si>
  <si>
    <t>obrusná vrstva - ACO 8 tl. 50 mm</t>
  </si>
  <si>
    <t>plocha stezky - skladba A 118,0+918,0+236,0+13,0 = 1285,000 [A]_x000d_
plocha zesílení - skladba A.1 12 = 12,000 [B]_x000d_
průměrná tloušťka 50 mm 0,05 = 0,050 [C]_x000d_
celkem (a+b)*c = 64,850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</si>
  <si>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</si>
  <si>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58222</t>
  </si>
  <si>
    <t>DLÁŽDĚNÉ KRYTY Z DROBNÝCH KOSTEK DO LOŽE Z MC</t>
  </si>
  <si>
    <t>dlážděná dvoulinka z kostek 100x100 do betonového lože s vyspárováním</t>
  </si>
  <si>
    <t>dle situace - délka 555-148 = 407,000 [A]_x000d_
průměrná šířka 0,25 = 0,250 [B]_x000d_
celkem a*b = 101,750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</si>
  <si>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</si>
  <si>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</si>
  <si>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</si>
  <si>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hmatové úpravy z betonových dlaždic - barva červená, včetně lože a 2x vyspárování drtí</t>
  </si>
  <si>
    <t>dle situace 4,5-1,2 = 3,300 [A]</t>
  </si>
  <si>
    <t>7</t>
  </si>
  <si>
    <t>Přidružená stavební výroba</t>
  </si>
  <si>
    <t>702233</t>
  </si>
  <si>
    <t>KABELOVÁ CHRÁNIČKA ZEMNÍ DĚLENÁ DN PŘES 200 MM</t>
  </si>
  <si>
    <t>M</t>
  </si>
  <si>
    <t>kabelové chráničky pro přechody vedení VN pod trasou stezky
včetně podkladního a ochranného obsypu a výstražné fólie</t>
  </si>
  <si>
    <t>chránička 1 16,0 = 16,000 [A]_x000d_
chránička 2 17,0 = 17,000 [B]_x000d_
Mezisoučet = 33,000 [C]</t>
  </si>
  <si>
    <t>1. Položka obsahuje:
 – přípravu podkladu pro osazení
2. Položka neobsahuje:
 X
3. Způsob měření:
Měří se metr délkový.</t>
  </si>
  <si>
    <t>8</t>
  </si>
  <si>
    <t>Potrubí</t>
  </si>
  <si>
    <t>899523</t>
  </si>
  <si>
    <t>OBETONOVÁNÍ POTRUBÍ Z PROSTÉHO BETONU DO C16/20</t>
  </si>
  <si>
    <t>betonování trouby propustku</t>
  </si>
  <si>
    <t>km 0,355 11,4 = 11,400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</si>
  <si>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</si>
  <si>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9111A1</t>
  </si>
  <si>
    <t>ZÁBRADLÍ SILNIČNÍ S VODOR MADLY - DODÁVKA A MONTÁŽ</t>
  </si>
  <si>
    <t>dle TP včetně kotvení, PKO</t>
  </si>
  <si>
    <t>km 0,000 - 0,045 45,0 = 45,000 [A]_x000d_
km 0,180 - 0,248 248-180 = 68,000 [B]_x000d_
km 0,385 - 0,420 420-385 = 35,000 [C]_x000d_
Mezisoučet = 148,000 [D]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</si>
  <si>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</si>
  <si>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917223</t>
  </si>
  <si>
    <t>SILNIČNÍ A CHODNÍKOVÉ OBRUBY Z BETONOVÝCH OBRUBNÍKŮ ŠÍŘ 100MM</t>
  </si>
  <si>
    <t>vnější obruba do betonového lože s opěrou</t>
  </si>
  <si>
    <t>na délku stavby 565-149 = 416,000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</si>
  <si>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</si>
  <si>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</si>
  <si>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</si>
  <si>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silniční obruby - 150x250 mm do betonového lože s opěrou - standardní</t>
  </si>
  <si>
    <t>na začátku stavby 16,5 = 16,500 [A]</t>
  </si>
  <si>
    <t>9183B3</t>
  </si>
  <si>
    <t>PROPUSTY Z TRUB DN 400MM PLASTOVÝCH</t>
  </si>
  <si>
    <t xml:space="preserve">šikmá čela, seříznutá trouba  DN 400 PP SN16</t>
  </si>
  <si>
    <t>km 0,355 8,0 = 8,000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</si>
  <si>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</si>
  <si>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</si>
  <si>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</si>
  <si>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řezaní pro varovné prvky 2*3,0+2*4,2 = 14,400 [A]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</si>
  <si>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</si>
  <si>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</si>
  <si>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</si>
  <si>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 xml:space="preserve">zálivka spar ve vozovce v detailech  
zálivka za horka dle ČSN 14188 - typ N2</t>
  </si>
  <si>
    <t>Položka zahrnuje:
- dodávku a osazení předepsaného materiálu
- očištění ploch spáry před úpravou
- očištění okolí spáry po úpravě
Položka nezahrnuje:
- těsnící profil</t>
  </si>
  <si>
    <t>014211</t>
  </si>
  <si>
    <t>POPLATKY ZA ZEMNÍK - ORNICE</t>
  </si>
  <si>
    <t>celková potřeba materiálu 1447.000*0,15 = 217,050 [A]_x000d_
zemník z SO 001 55,725 = 55,725 [B]_x000d_
celkem k nákupu a-b = 161,325 [C]</t>
  </si>
  <si>
    <t>Položka zahrnuje:
- veškeré poplatky majiteli zemníku související s nákupem zeminy (nikoliv s otvírkou zemníku)
Položka nezahrnuje:
- x</t>
  </si>
  <si>
    <t>pol. 12383 179.700*2,0 = 359,400 [A]_x000d_
Mezisoučet = 359,400 [C]</t>
  </si>
  <si>
    <t>dle výkazu výkopů 179,7 = 179,700 [A]</t>
  </si>
  <si>
    <t>125738</t>
  </si>
  <si>
    <t>VYKOPÁVKY ZE ZEMNÍKŮ A SKLÁDEK TŘ. I, ODVOZ DO 20KM</t>
  </si>
  <si>
    <t>natěžení potřebné ornice ze zemníku včetně dopravy na místo stavby
materiál schválený KRNAP</t>
  </si>
  <si>
    <t>celková potřeba materiálu 1447.000*0,15 = 217,050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</si>
  <si>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</si>
  <si>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dle výpočtu pracovních řezů 57,0 = 57,000 [A]</t>
  </si>
  <si>
    <t>klín pod krajnicí - průměrná plocha na řezu 0,18+0,025 = 0,205 [A]_x000d_
celková délka 148 = 148,000 [B]_x000d_
celkem a*b = 30,340 [C]</t>
  </si>
  <si>
    <t>na plochu pláně dle pracovních řezů 148*4,8 = 710,400 [A]_x000d_
základová spára propustku 1,6*8 = 12,800 [B]_x000d_
Mezisoučet = 723,200 [C]</t>
  </si>
  <si>
    <t xml:space="preserve">dle situace 2*148 = 296,000 [A]_x000d_
průměrná  šířka x hloubka úpravy 1,0*0,5 = 0,500 [B]_x000d_
celkem a*b = 148,000 [C]</t>
  </si>
  <si>
    <t>18222</t>
  </si>
  <si>
    <t>ROZPROSTŘENÍ ORNICE VE SVAHU V TL DO 0,15M</t>
  </si>
  <si>
    <t>průměrná tloušťka 150 mm
zemina ze zemníku</t>
  </si>
  <si>
    <t>dle situace 1447 = 1447,000 [A]_x000d_
Mezisoučet = 1447,000 [B]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</si>
  <si>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</si>
  <si>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</si>
  <si>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</si>
  <si>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směs schválená KRNAP</t>
  </si>
  <si>
    <t>dle pol. 18222 1447.000 = 1447,000 [A]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</si>
  <si>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</si>
  <si>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</si>
  <si>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</si>
  <si>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</si>
  <si>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</si>
  <si>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</si>
  <si>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Položka zahrnuje:
- celoplošný postřik a chemickou likvidace nežádoucích rostlin nebo jejích částí a zabránění jejich dalšímu růstu na urovnaném volném terénu
Položka nezahrnuje:
- x</t>
  </si>
  <si>
    <t>21197</t>
  </si>
  <si>
    <t>OPLÁŠTĚNÍ ODVODŇOVACÍCH ŽEBER Z GEOTEXTILIE</t>
  </si>
  <si>
    <t>podélná drenáž - separační a filtrační geotextílie, CBR &gt; 3kN, dle TP 97</t>
  </si>
  <si>
    <t>na délku drenáže 57*(0,4+0,5+0,4+0,5+0,5) = 131,100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</si>
  <si>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</si>
  <si>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212036</t>
  </si>
  <si>
    <t>TRATIVODY KOMPLET Z TRUB NEKOV DN DO 150MM, RÝHA TŘ II</t>
  </si>
  <si>
    <t>kompletní trativod - DN150, rýha 0,5 x 0,4, těsnění dna betonem C8/10, zásyp 8/32</t>
  </si>
  <si>
    <t>dle situace 57 = 57,000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</si>
  <si>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</si>
  <si>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na plochu pláně dle pracovních řezů 148*4,8 = 710,400 [A]_x000d_
průměrná tloušťka 0,30 = 0,300 [B]_x000d_
celkem a*b = 213,120 [C]</t>
  </si>
  <si>
    <t>289973</t>
  </si>
  <si>
    <t>OPLÁŠTĚNÍ (ZPEVNĚNÍ) Z GEOSÍTÍ A GEOROHOŽÍ</t>
  </si>
  <si>
    <t>technická ochrana svahu - např. kokosová síť 700 g/m2 včetně kotvení v ploše
materiál schválený KRNAP</t>
  </si>
  <si>
    <t>dle situace na vnější straně stezky včetně přesahu na rostlý terén 898*1,10 = 987,800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</si>
  <si>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</si>
  <si>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skladba A včetně rozšíření proti teoretické ploše krytu 418*1,35 = 564,300 [A]_x000d_
Mezisoučet = 564,300 [C]</t>
  </si>
  <si>
    <t>skladba A včetně rozšíření proti teoretické ploše krytu 418*1,20 = 501,600 [A]_x000d_
Mezisoučet = 501,600 [C]</t>
  </si>
  <si>
    <t>dle situace - krajnice 303 = 303,000 [A]_x000d_
Mezisoučet = 303,000 [B]</t>
  </si>
  <si>
    <t>pod Rmat 501,6 = 501,600 [A]</t>
  </si>
  <si>
    <t>pod ACO (418)*1,10 = 459,800 [A]</t>
  </si>
  <si>
    <t>plocha stezky - skladba A 418 = 418,000 [A]_x000d_
plocha zesílení - skladba A.1 0 = 0,000 [B]_x000d_
průměrná tloušťka 50 mm 0,05 = 0,050 [C]_x000d_
celkem (a+b)*c = 20,900 [D]</t>
  </si>
  <si>
    <t>dle situace - délka 148 = 148,000 [A]_x000d_
průměrná šířka 0,25 = 0,250 [B]_x000d_
celkem a*b = 37,000 [C]</t>
  </si>
  <si>
    <t>dle situace 1,2 = 1,200 [A]</t>
  </si>
  <si>
    <t>89947</t>
  </si>
  <si>
    <t>VÝŘEZ, VÝSEK, ÚTES NA POTRUBÍ DN DO 600MM</t>
  </si>
  <si>
    <t>KUS</t>
  </si>
  <si>
    <t>napojení drenáží na stávající šachtu - stavební činnosti (vrtání, bourání, dobetonování)</t>
  </si>
  <si>
    <t>napojení 1 = 1,000 [A]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</si>
  <si>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</si>
  <si>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899901</t>
  </si>
  <si>
    <t>PŘEPOJENÍ PŘÍPOJEK</t>
  </si>
  <si>
    <t>napojení drenáží na stávající šachtu - včetně systému dodatečného napojení</t>
  </si>
  <si>
    <t>napojení drenáží na stávající šachtu 1 = 1,000 [A]</t>
  </si>
  <si>
    <t>Položka zahrnuje:
- řez na potrubí
- dodání a osazení příslušných tvarovek a armatur
Položka nezahrnuje:
- x</t>
  </si>
  <si>
    <t>na délku stavby 149 = 149,000 [A]</t>
  </si>
  <si>
    <t>řezaní pro varovné prvky 2*3,0 = 6,000 [A]</t>
  </si>
  <si>
    <t>91228</t>
  </si>
  <si>
    <t>SMĚROVÉ SLOUPKY Z PLAST HMOT VČETNĚ ODRAZNÉHO PÁSKU</t>
  </si>
  <si>
    <t>červené v místě křížení s ÚK</t>
  </si>
  <si>
    <t>u ÚK v km 0,355 2+2 = 4,000 [A]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</si>
  <si>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</si>
  <si>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</si>
  <si>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</si>
  <si>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nové SDZ</t>
  </si>
  <si>
    <t>C9a 2 = 2,000 [A]_x000d_
C9b 2 = 2,000 [B]_x000d_
Mezisoučet = 4,000 [C]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</si>
  <si>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</si>
  <si>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</si>
  <si>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</si>
  <si>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sloupky pro nové SDZ včetně patek a zemních prací</t>
  </si>
  <si>
    <t>pro C9a a C9b 2+2 = 4,000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</si>
  <si>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</si>
  <si>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</si>
  <si>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</si>
  <si>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V2a (1/3/0,125) 0,25*440*0,125 = 13,750 [A]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</si>
  <si>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</si>
  <si>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</si>
  <si>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</si>
  <si>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piktogram chodci 4 = 4,000 [A]_x000d_
piktogram cyklisti 4 = 4,000 [B]_x000d_
Mezisoučet = 8,000 [C]</t>
  </si>
  <si>
    <t>Položka zahrnuje:
- dodání a pokládku předepsaného symbolu
- předznačení a reflexní úpravu
Položka nezahrnuje:
- x</t>
  </si>
  <si>
    <t>C9a 1 = 1,000 [A]_x000d_
C9b 1 = 1,000 [B]_x000d_
Mezisoučet = 2,000 [C]</t>
  </si>
  <si>
    <t>pro C9a a C9b 1+1 = 2,000 [A]</t>
  </si>
  <si>
    <t>V2a (1/3/0,125) 0,25*154*0,125 = 4,813 [A]</t>
  </si>
  <si>
    <t>piktogram chodci 2 = 2,000 [A]_x000d_
piktogram cyklisti 2 = 2,000 [B]_x000d_
Mezisoučet = 4,000 [C]</t>
  </si>
  <si>
    <t>123834</t>
  </si>
  <si>
    <t>ODKOP PRO SPOD STAVBU SILNIC A ŽELEZNIC TŘ. II, ODVOZ DO 5KM</t>
  </si>
  <si>
    <t>dle výpočtu z pracovních řezů 29,2 = 29,200 [A]</t>
  </si>
  <si>
    <t>125834</t>
  </si>
  <si>
    <t>VYKOPÁVKY ZE ZEMNÍKŮ A SKLÁDEK TŘ. II, ODVOZ DO 5KM</t>
  </si>
  <si>
    <t>zpětné natěžení materiálu pro zpětné využití ve stavbě</t>
  </si>
  <si>
    <t>pol. 123834 29.200000 (123834) = 29,200 [A]</t>
  </si>
  <si>
    <t>17110</t>
  </si>
  <si>
    <t>ULOŽENÍ SYPANINY DO NÁSYPŮ SE ZHUTNĚNÍM</t>
  </si>
  <si>
    <t>zpětný zásyp před lícem gabionů
zpětné využití původního materiálu</t>
  </si>
  <si>
    <t>dle výpočtu pracovních řezů 5,80 = 5,800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</si>
  <si>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</si>
  <si>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na dočasnou skládku pro zpětné využití</t>
  </si>
  <si>
    <t>17561</t>
  </si>
  <si>
    <t>OBSYP POTRUBÍ A OBJEKTŮ Z HORNIN KAMENITÝCH</t>
  </si>
  <si>
    <t>obsyp drenáže - plocha v řezu 0,15 = 0,150 [A]_x000d_
délka obsypu 19,0+2,0 = 21,000 [B]_x000d_
celkem a*b = 3,150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</si>
  <si>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</si>
  <si>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pod gabiony v ploše podkladního betonu 1,4*19*1,1 = 29,260 [A]</t>
  </si>
  <si>
    <t>ochranná vrstva a drenážní vrstva na rubu konstrukcí - min.300g/m2</t>
  </si>
  <si>
    <t>rub gabionu (0,2+0,5+0,5+0,5+0,5)*19 = 41,800 [A]_x000d_
ukončení 2*(1,5+0,75+0,5) = 5,500 [B]_x000d_
Mezisoučet = 47,300 [C]</t>
  </si>
  <si>
    <t>3</t>
  </si>
  <si>
    <t>Svislé konstrukce</t>
  </si>
  <si>
    <t>3272C7</t>
  </si>
  <si>
    <t>ZDI OPĚR, ZÁRUB, NÁBŘEŽ Z GABIONŮ ČÁSTEČNĚ ROVNANÝCH, DRÁT O4,0MM, POVRCHOVÁ ÚPRAVA Zn + Al</t>
  </si>
  <si>
    <t>gabionová zeď dle PD</t>
  </si>
  <si>
    <t>dle pracovních řezů 19*1,0*0,5+19*0,5*0,5 = 14,250 [A]</t>
  </si>
  <si>
    <t>Položka zahrnuje:
- dodávku a osazení drátěných košů s výplní lomovým kamenem.
Položka nezahrnuje:
- gabionové matrace se vykazují v pol.č.2722**.</t>
  </si>
  <si>
    <t>451312</t>
  </si>
  <si>
    <t>PODKLADNÍ A VÝPLŇOVÉ VRSTVY Z PROSTÉHO BETONU C12/15</t>
  </si>
  <si>
    <t>podkladní betony C 12/15 X0 včetně těsnění dna pod drenáží</t>
  </si>
  <si>
    <t>podkladní beton gabionů 19,0*1,7*(0,2+0,1)/2 = 4,845 [A]_x000d_
včetně vyrovnávek a přesahů a*1,20 = 5,814 [B]</t>
  </si>
  <si>
    <t>458522</t>
  </si>
  <si>
    <t>VÝPLŇ ZA OPĚRAMI A ZDMI Z KAM DRC, INDEX ZHUTNĚNÍ ID DO 0,8</t>
  </si>
  <si>
    <t>výplň za rubem zdu pod úrovní výměny AZ v komunikace
ŠD 0-32</t>
  </si>
  <si>
    <t>dle pracovních řezů 6,8 = 6,800 [A]</t>
  </si>
  <si>
    <t>465511</t>
  </si>
  <si>
    <t>DLAŽBY Z LOMOVÉHO KAMENE NA SUCHO</t>
  </si>
  <si>
    <t>kamenná rovnanina na sucho na koncích zdi v přechodu na terén</t>
  </si>
  <si>
    <t>přechodové kužely na konci zdi 2*2,0 = 4,000 [A]_x000d_
vyústění drenáže 0,5*1,0*0,5*2 = 0,500 [B]_x000d_
Mezisoučet = 4,500 [C]</t>
  </si>
  <si>
    <t xml:space="preserve"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Položka  nezahrnuje:
- podklad pod dlažbu, vykazuje se samostatně položkami SD 45</t>
  </si>
  <si>
    <t>87533</t>
  </si>
  <si>
    <t>POTRUBÍ DREN Z TRUB PLAST DN DO 150MM</t>
  </si>
  <si>
    <t xml:space="preserve">plné potrubí od drenáže k vyústění
DN 150  SN12 - koncová část UV stabilizace</t>
  </si>
  <si>
    <t>délka 3,0 = 3,000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</si>
  <si>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</si>
  <si>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</si>
  <si>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</si>
  <si>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drenážní potrubí - perforovaná část</t>
  </si>
  <si>
    <t>dle VPŘ za rubem na délku zdi 19,0 = 19,000 [A]</t>
  </si>
  <si>
    <t>HZS</t>
  </si>
  <si>
    <t>Práce v HZS</t>
  </si>
  <si>
    <t>H001</t>
  </si>
  <si>
    <t>h</t>
  </si>
  <si>
    <t>H002</t>
  </si>
  <si>
    <t>Revize</t>
  </si>
  <si>
    <t>ks</t>
  </si>
  <si>
    <t>sada</t>
  </si>
  <si>
    <t>MAT</t>
  </si>
  <si>
    <t>Materiály</t>
  </si>
  <si>
    <t>M001</t>
  </si>
  <si>
    <t>Silniční stožár bezpaticový třístupňový s manžetou</t>
  </si>
  <si>
    <t>STB 6-B</t>
  </si>
  <si>
    <t>M002</t>
  </si>
  <si>
    <t>Výložník rovný</t>
  </si>
  <si>
    <t>UD 1/76 - 300</t>
  </si>
  <si>
    <t>M003</t>
  </si>
  <si>
    <t>Výložník rovný, dvojitý</t>
  </si>
  <si>
    <t>UD 2/76 - 300/90</t>
  </si>
  <si>
    <t>M004</t>
  </si>
  <si>
    <t>Elektrovýzbroj 2. poj</t>
  </si>
  <si>
    <t>SV 6.16.4/x2</t>
  </si>
  <si>
    <t>M005</t>
  </si>
  <si>
    <t>Elektrovýzbroj 1. poj</t>
  </si>
  <si>
    <t>SV 6.16.4/x1</t>
  </si>
  <si>
    <t>M006</t>
  </si>
  <si>
    <t>Svítidlo LED, silniční</t>
  </si>
  <si>
    <t>MARUT SG1 ME 5k0 740</t>
  </si>
  <si>
    <t>M007</t>
  </si>
  <si>
    <t>Zemní vedení</t>
  </si>
  <si>
    <t>m</t>
  </si>
  <si>
    <t>AYKY-J 4x16</t>
  </si>
  <si>
    <t>M008</t>
  </si>
  <si>
    <t>Kabel pro svítidla na nových sloupech</t>
  </si>
  <si>
    <t>CYKY-J 3x1,5</t>
  </si>
  <si>
    <t>M009</t>
  </si>
  <si>
    <t>Svorka spojovací páska-drát</t>
  </si>
  <si>
    <t>SR 3a</t>
  </si>
  <si>
    <t>M010</t>
  </si>
  <si>
    <t>Svorka spojovací páska-páska</t>
  </si>
  <si>
    <t>SR 2b</t>
  </si>
  <si>
    <t>M011</t>
  </si>
  <si>
    <t>Kabelové oko šroubové</t>
  </si>
  <si>
    <t>M012</t>
  </si>
  <si>
    <t>Zemnící pásek FeZN 30x4</t>
  </si>
  <si>
    <t>kg</t>
  </si>
  <si>
    <t>M013</t>
  </si>
  <si>
    <t>Zemnící drát FeZn10</t>
  </si>
  <si>
    <t>M014</t>
  </si>
  <si>
    <t>Chránička Kopoflex</t>
  </si>
  <si>
    <t>KF 09050</t>
  </si>
  <si>
    <t>M015</t>
  </si>
  <si>
    <t>Výstražná folie</t>
  </si>
  <si>
    <t>M016</t>
  </si>
  <si>
    <t>Pomocný materiál</t>
  </si>
  <si>
    <t>%</t>
  </si>
  <si>
    <t>M017</t>
  </si>
  <si>
    <t>Asfaltový beton pro obrusné vrstvy ACO 11+, 11S TL.40mm</t>
  </si>
  <si>
    <t>m2</t>
  </si>
  <si>
    <t>M018</t>
  </si>
  <si>
    <t>Asfaltový beton pro ložní vrstvy ACO 16+, 16S TL.60mm</t>
  </si>
  <si>
    <t>MONT</t>
  </si>
  <si>
    <t>Montážní práce</t>
  </si>
  <si>
    <t>MO001</t>
  </si>
  <si>
    <t>Hloubení rýh do šířky 600mm</t>
  </si>
  <si>
    <t>MO002</t>
  </si>
  <si>
    <t>Odstranění podkladních zpevněných ploch s asfaltovým pojivem, odvoz do 20km</t>
  </si>
  <si>
    <t>m3</t>
  </si>
  <si>
    <t>šířka 600mm</t>
  </si>
  <si>
    <t>MO003</t>
  </si>
  <si>
    <t>Odstranění podkladních zpevněných ploch z kameniva nestmelené</t>
  </si>
  <si>
    <t>MO004</t>
  </si>
  <si>
    <t>Hloubení šachet pro patky</t>
  </si>
  <si>
    <t>MO005</t>
  </si>
  <si>
    <t>Obsyp kabelu, vč. položení výstražné folie</t>
  </si>
  <si>
    <t>MO006</t>
  </si>
  <si>
    <t>Zásyp výkopu, zhutnění</t>
  </si>
  <si>
    <t>MO007</t>
  </si>
  <si>
    <t>Pokládka podkladu zpevněných hmot z kameniva nestmelené</t>
  </si>
  <si>
    <t>MO008</t>
  </si>
  <si>
    <t>Pokládka asfaltového betonu, 2 vrstvy</t>
  </si>
  <si>
    <t>MO009</t>
  </si>
  <si>
    <t>Těsnění dilatačních spár ASF zálivkou</t>
  </si>
  <si>
    <t>MO010</t>
  </si>
  <si>
    <t>Ukotvení sloupu včetně materiálu</t>
  </si>
  <si>
    <t>beton a zásyp</t>
  </si>
  <si>
    <t>MO011</t>
  </si>
  <si>
    <t>Instalace stožáru</t>
  </si>
  <si>
    <t>MO012</t>
  </si>
  <si>
    <t>Montáž výložníků</t>
  </si>
  <si>
    <t>MO013</t>
  </si>
  <si>
    <t>Montáž svítidel s přívodem</t>
  </si>
  <si>
    <t>MO014</t>
  </si>
  <si>
    <t>Uložení zemního vedení - kabel silový s Al jádrem 4x16mm2</t>
  </si>
  <si>
    <t>MO015</t>
  </si>
  <si>
    <t>Příplatek za zatahování do chráničky do 0,75kg/m</t>
  </si>
  <si>
    <t>MO016</t>
  </si>
  <si>
    <t>Uložení uzemnění - zemnící pásek</t>
  </si>
  <si>
    <t>MO017</t>
  </si>
  <si>
    <t>Propojení zemnícího pásku a připojení odboček drát do 10mm</t>
  </si>
  <si>
    <t>MO018</t>
  </si>
  <si>
    <t>Připojení svítidla a elektrovýzbroje stožáru</t>
  </si>
  <si>
    <t>MO019</t>
  </si>
  <si>
    <t>Připojení zemního vedení a zemnících drátů ke stožárům</t>
  </si>
  <si>
    <t>MO020</t>
  </si>
  <si>
    <t>Práce plošiny</t>
  </si>
  <si>
    <t>MO021</t>
  </si>
  <si>
    <t>Poplatek za recyklaci svítidla</t>
  </si>
  <si>
    <t>MO022</t>
  </si>
  <si>
    <t>Poplatek za recyklaci světelného zdroje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</si>
</sst>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SUM(C10:C19)</f>
        <v>0</v>
      </c>
      <c r="D6" s="3"/>
      <c r="E6" s="3"/>
    </row>
    <row r="7">
      <c r="A7" s="3"/>
      <c r="B7" s="5" t="s">
        <v>5</v>
      </c>
      <c r="C7" s="6">
        <f>SUM(E10:E19)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9" t="s">
        <v>12</v>
      </c>
      <c r="C10" s="10">
        <f>'SO 000.1'!I3</f>
        <v>0</v>
      </c>
      <c r="D10" s="10">
        <f>SUMIFS('SO 000.1'!O:O,'SO 000.1'!A:A,"P")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000.2'!I3</f>
        <v>0</v>
      </c>
      <c r="D11" s="10">
        <f>SUMIFS('SO 000.2'!O:O,'SO 000.2'!A:A,"P")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001.1'!I3</f>
        <v>0</v>
      </c>
      <c r="D12" s="10">
        <f>SUMIFS('SO 001.1'!O:O,'SO 001.1'!A:A,"P")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001.2'!I3</f>
        <v>0</v>
      </c>
      <c r="D13" s="10">
        <f>SUMIFS('SO 001.2'!O:O,'SO 001.2'!A:A,"P")</f>
        <v>0</v>
      </c>
      <c r="E13" s="10">
        <f>C13+D13</f>
        <v>0</v>
      </c>
    </row>
    <row r="14" ht="38.25">
      <c r="A14" s="8" t="s">
        <v>19</v>
      </c>
      <c r="B14" s="9" t="s">
        <v>20</v>
      </c>
      <c r="C14" s="10">
        <f>'SO 101.1'!I3</f>
        <v>0</v>
      </c>
      <c r="D14" s="10">
        <f>SUMIFS('SO 101.1'!O:O,'SO 101.1'!A:A,"P")</f>
        <v>0</v>
      </c>
      <c r="E14" s="10">
        <f>C14+D14</f>
        <v>0</v>
      </c>
    </row>
    <row r="15" ht="38.25">
      <c r="A15" s="8" t="s">
        <v>21</v>
      </c>
      <c r="B15" s="9" t="s">
        <v>22</v>
      </c>
      <c r="C15" s="10">
        <f>'SO 101.2'!I3</f>
        <v>0</v>
      </c>
      <c r="D15" s="10">
        <f>SUMIFS('SO 101.2'!O:O,'SO 101.2'!A:A,"P")</f>
        <v>0</v>
      </c>
      <c r="E15" s="10">
        <f>C15+D15</f>
        <v>0</v>
      </c>
    </row>
    <row r="16" ht="25.5">
      <c r="A16" s="8" t="s">
        <v>23</v>
      </c>
      <c r="B16" s="9" t="s">
        <v>24</v>
      </c>
      <c r="C16" s="10">
        <f>'SO 190.1'!I3</f>
        <v>0</v>
      </c>
      <c r="D16" s="10">
        <f>SUMIFS('SO 190.1'!O:O,'SO 190.1'!A:A,"P")</f>
        <v>0</v>
      </c>
      <c r="E16" s="10">
        <f>C16+D16</f>
        <v>0</v>
      </c>
    </row>
    <row r="17" ht="25.5">
      <c r="A17" s="8" t="s">
        <v>25</v>
      </c>
      <c r="B17" s="9" t="s">
        <v>26</v>
      </c>
      <c r="C17" s="10">
        <f>'SO 190.2'!I3</f>
        <v>0</v>
      </c>
      <c r="D17" s="10">
        <f>SUMIFS('SO 190.2'!O:O,'SO 190.2'!A:A,"P")</f>
        <v>0</v>
      </c>
      <c r="E17" s="10">
        <f>C17+D17</f>
        <v>0</v>
      </c>
    </row>
    <row r="18" ht="25.5">
      <c r="A18" s="8" t="s">
        <v>27</v>
      </c>
      <c r="B18" s="9" t="s">
        <v>28</v>
      </c>
      <c r="C18" s="10">
        <f>'SO 251'!I3</f>
        <v>0</v>
      </c>
      <c r="D18" s="10">
        <f>SUMIFS('SO 251'!O:O,'SO 251'!A:A,"P")</f>
        <v>0</v>
      </c>
      <c r="E18" s="10">
        <f>C18+D18</f>
        <v>0</v>
      </c>
    </row>
    <row r="19">
      <c r="A19" s="8" t="s">
        <v>29</v>
      </c>
      <c r="B19" s="9" t="s">
        <v>30</v>
      </c>
      <c r="C19" s="10">
        <f>'SO 431'!I3</f>
        <v>0</v>
      </c>
      <c r="D19" s="10">
        <f>SUMIFS('SO 431'!O:O,'SO 431'!A:A,"P")</f>
        <v>0</v>
      </c>
      <c r="E19" s="10">
        <f>C19+D19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27</v>
      </c>
      <c r="I3" s="24">
        <f>SUMIFS(I8:I64,A8:A64,"SD")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27</v>
      </c>
      <c r="D4" s="21"/>
      <c r="E4" s="22" t="s">
        <v>28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104</v>
      </c>
      <c r="D8" s="33"/>
      <c r="E8" s="30" t="s">
        <v>105</v>
      </c>
      <c r="F8" s="33"/>
      <c r="G8" s="33"/>
      <c r="H8" s="33"/>
      <c r="I8" s="34">
        <f>SUMIFS(I9:I32,A9:A32,"P")</f>
        <v>0</v>
      </c>
      <c r="J8" s="35"/>
    </row>
    <row r="9">
      <c r="A9" s="36" t="s">
        <v>52</v>
      </c>
      <c r="B9" s="36">
        <v>1</v>
      </c>
      <c r="C9" s="37" t="s">
        <v>416</v>
      </c>
      <c r="D9" s="36"/>
      <c r="E9" s="38" t="s">
        <v>417</v>
      </c>
      <c r="F9" s="39" t="s">
        <v>119</v>
      </c>
      <c r="G9" s="40">
        <v>29.199999999999999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50" t="s">
        <v>92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418</v>
      </c>
      <c r="F11" s="44"/>
      <c r="G11" s="44"/>
      <c r="H11" s="44"/>
      <c r="I11" s="44"/>
      <c r="J11" s="45"/>
    </row>
    <row r="12" ht="409.5">
      <c r="A12" s="36" t="s">
        <v>60</v>
      </c>
      <c r="B12" s="43"/>
      <c r="C12" s="44"/>
      <c r="D12" s="44"/>
      <c r="E12" s="38" t="s">
        <v>169</v>
      </c>
      <c r="F12" s="44"/>
      <c r="G12" s="44"/>
      <c r="H12" s="44"/>
      <c r="I12" s="44"/>
      <c r="J12" s="45"/>
    </row>
    <row r="13">
      <c r="A13" s="36" t="s">
        <v>52</v>
      </c>
      <c r="B13" s="36">
        <v>2</v>
      </c>
      <c r="C13" s="37" t="s">
        <v>419</v>
      </c>
      <c r="D13" s="36"/>
      <c r="E13" s="38" t="s">
        <v>420</v>
      </c>
      <c r="F13" s="39" t="s">
        <v>119</v>
      </c>
      <c r="G13" s="40">
        <v>29.199999999999999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56</v>
      </c>
      <c r="B14" s="43"/>
      <c r="C14" s="44"/>
      <c r="D14" s="44"/>
      <c r="E14" s="38" t="s">
        <v>421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422</v>
      </c>
      <c r="F15" s="44"/>
      <c r="G15" s="44"/>
      <c r="H15" s="44"/>
      <c r="I15" s="44"/>
      <c r="J15" s="45"/>
    </row>
    <row r="16" ht="405">
      <c r="A16" s="36" t="s">
        <v>60</v>
      </c>
      <c r="B16" s="43"/>
      <c r="C16" s="44"/>
      <c r="D16" s="44"/>
      <c r="E16" s="38" t="s">
        <v>331</v>
      </c>
      <c r="F16" s="44"/>
      <c r="G16" s="44"/>
      <c r="H16" s="44"/>
      <c r="I16" s="44"/>
      <c r="J16" s="45"/>
    </row>
    <row r="17">
      <c r="A17" s="36" t="s">
        <v>52</v>
      </c>
      <c r="B17" s="36">
        <v>3</v>
      </c>
      <c r="C17" s="37" t="s">
        <v>423</v>
      </c>
      <c r="D17" s="36"/>
      <c r="E17" s="38" t="s">
        <v>424</v>
      </c>
      <c r="F17" s="39" t="s">
        <v>119</v>
      </c>
      <c r="G17" s="40">
        <v>5.7999999999999998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30">
      <c r="A18" s="36" t="s">
        <v>56</v>
      </c>
      <c r="B18" s="43"/>
      <c r="C18" s="44"/>
      <c r="D18" s="44"/>
      <c r="E18" s="38" t="s">
        <v>425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426</v>
      </c>
      <c r="F19" s="44"/>
      <c r="G19" s="44"/>
      <c r="H19" s="44"/>
      <c r="I19" s="44"/>
      <c r="J19" s="45"/>
    </row>
    <row r="20" ht="375">
      <c r="A20" s="36" t="s">
        <v>60</v>
      </c>
      <c r="B20" s="43"/>
      <c r="C20" s="44"/>
      <c r="D20" s="44"/>
      <c r="E20" s="38" t="s">
        <v>427</v>
      </c>
      <c r="F20" s="44"/>
      <c r="G20" s="44"/>
      <c r="H20" s="44"/>
      <c r="I20" s="44"/>
      <c r="J20" s="45"/>
    </row>
    <row r="21">
      <c r="A21" s="36" t="s">
        <v>52</v>
      </c>
      <c r="B21" s="36">
        <v>4</v>
      </c>
      <c r="C21" s="37" t="s">
        <v>136</v>
      </c>
      <c r="D21" s="36"/>
      <c r="E21" s="38" t="s">
        <v>137</v>
      </c>
      <c r="F21" s="39" t="s">
        <v>119</v>
      </c>
      <c r="G21" s="40">
        <v>29.199999999999999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56</v>
      </c>
      <c r="B22" s="43"/>
      <c r="C22" s="44"/>
      <c r="D22" s="44"/>
      <c r="E22" s="38" t="s">
        <v>428</v>
      </c>
      <c r="F22" s="44"/>
      <c r="G22" s="44"/>
      <c r="H22" s="44"/>
      <c r="I22" s="44"/>
      <c r="J22" s="45"/>
    </row>
    <row r="23">
      <c r="A23" s="36" t="s">
        <v>58</v>
      </c>
      <c r="B23" s="43"/>
      <c r="C23" s="44"/>
      <c r="D23" s="44"/>
      <c r="E23" s="46" t="s">
        <v>422</v>
      </c>
      <c r="F23" s="44"/>
      <c r="G23" s="44"/>
      <c r="H23" s="44"/>
      <c r="I23" s="44"/>
      <c r="J23" s="45"/>
    </row>
    <row r="24" ht="270">
      <c r="A24" s="36" t="s">
        <v>60</v>
      </c>
      <c r="B24" s="43"/>
      <c r="C24" s="44"/>
      <c r="D24" s="44"/>
      <c r="E24" s="38" t="s">
        <v>139</v>
      </c>
      <c r="F24" s="44"/>
      <c r="G24" s="44"/>
      <c r="H24" s="44"/>
      <c r="I24" s="44"/>
      <c r="J24" s="45"/>
    </row>
    <row r="25">
      <c r="A25" s="36" t="s">
        <v>52</v>
      </c>
      <c r="B25" s="36">
        <v>5</v>
      </c>
      <c r="C25" s="37" t="s">
        <v>429</v>
      </c>
      <c r="D25" s="36"/>
      <c r="E25" s="38" t="s">
        <v>430</v>
      </c>
      <c r="F25" s="39" t="s">
        <v>119</v>
      </c>
      <c r="G25" s="40">
        <v>3.1499999999999999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56</v>
      </c>
      <c r="B26" s="43"/>
      <c r="C26" s="44"/>
      <c r="D26" s="44"/>
      <c r="E26" s="50" t="s">
        <v>92</v>
      </c>
      <c r="F26" s="44"/>
      <c r="G26" s="44"/>
      <c r="H26" s="44"/>
      <c r="I26" s="44"/>
      <c r="J26" s="45"/>
    </row>
    <row r="27" ht="45">
      <c r="A27" s="36" t="s">
        <v>58</v>
      </c>
      <c r="B27" s="43"/>
      <c r="C27" s="44"/>
      <c r="D27" s="44"/>
      <c r="E27" s="46" t="s">
        <v>431</v>
      </c>
      <c r="F27" s="44"/>
      <c r="G27" s="44"/>
      <c r="H27" s="44"/>
      <c r="I27" s="44"/>
      <c r="J27" s="45"/>
    </row>
    <row r="28" ht="409.5">
      <c r="A28" s="36" t="s">
        <v>60</v>
      </c>
      <c r="B28" s="43"/>
      <c r="C28" s="44"/>
      <c r="D28" s="44"/>
      <c r="E28" s="38" t="s">
        <v>432</v>
      </c>
      <c r="F28" s="44"/>
      <c r="G28" s="44"/>
      <c r="H28" s="44"/>
      <c r="I28" s="44"/>
      <c r="J28" s="45"/>
    </row>
    <row r="29">
      <c r="A29" s="36" t="s">
        <v>52</v>
      </c>
      <c r="B29" s="36">
        <v>6</v>
      </c>
      <c r="C29" s="37" t="s">
        <v>189</v>
      </c>
      <c r="D29" s="36"/>
      <c r="E29" s="38" t="s">
        <v>190</v>
      </c>
      <c r="F29" s="39" t="s">
        <v>108</v>
      </c>
      <c r="G29" s="40">
        <v>29.260000000000002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56</v>
      </c>
      <c r="B30" s="43"/>
      <c r="C30" s="44"/>
      <c r="D30" s="44"/>
      <c r="E30" s="50"/>
      <c r="F30" s="44"/>
      <c r="G30" s="44"/>
      <c r="H30" s="44"/>
      <c r="I30" s="44"/>
      <c r="J30" s="45"/>
    </row>
    <row r="31">
      <c r="A31" s="36" t="s">
        <v>58</v>
      </c>
      <c r="B31" s="43"/>
      <c r="C31" s="44"/>
      <c r="D31" s="44"/>
      <c r="E31" s="46" t="s">
        <v>433</v>
      </c>
      <c r="F31" s="44"/>
      <c r="G31" s="44"/>
      <c r="H31" s="44"/>
      <c r="I31" s="44"/>
      <c r="J31" s="45"/>
    </row>
    <row r="32" ht="75">
      <c r="A32" s="36" t="s">
        <v>60</v>
      </c>
      <c r="B32" s="43"/>
      <c r="C32" s="44"/>
      <c r="D32" s="44"/>
      <c r="E32" s="38" t="s">
        <v>192</v>
      </c>
      <c r="F32" s="44"/>
      <c r="G32" s="44"/>
      <c r="H32" s="44"/>
      <c r="I32" s="44"/>
      <c r="J32" s="45"/>
    </row>
    <row r="33">
      <c r="A33" s="30" t="s">
        <v>49</v>
      </c>
      <c r="B33" s="31"/>
      <c r="C33" s="32" t="s">
        <v>198</v>
      </c>
      <c r="D33" s="33"/>
      <c r="E33" s="30" t="s">
        <v>199</v>
      </c>
      <c r="F33" s="33"/>
      <c r="G33" s="33"/>
      <c r="H33" s="33"/>
      <c r="I33" s="34">
        <f>SUMIFS(I34:I37,A34:A37,"P")</f>
        <v>0</v>
      </c>
      <c r="J33" s="35"/>
    </row>
    <row r="34">
      <c r="A34" s="36" t="s">
        <v>52</v>
      </c>
      <c r="B34" s="36">
        <v>7</v>
      </c>
      <c r="C34" s="37" t="s">
        <v>200</v>
      </c>
      <c r="D34" s="36"/>
      <c r="E34" s="38" t="s">
        <v>201</v>
      </c>
      <c r="F34" s="39" t="s">
        <v>108</v>
      </c>
      <c r="G34" s="40">
        <v>47.299999999999997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56</v>
      </c>
      <c r="B35" s="43"/>
      <c r="C35" s="44"/>
      <c r="D35" s="44"/>
      <c r="E35" s="38" t="s">
        <v>434</v>
      </c>
      <c r="F35" s="44"/>
      <c r="G35" s="44"/>
      <c r="H35" s="44"/>
      <c r="I35" s="44"/>
      <c r="J35" s="45"/>
    </row>
    <row r="36" ht="45">
      <c r="A36" s="36" t="s">
        <v>58</v>
      </c>
      <c r="B36" s="43"/>
      <c r="C36" s="44"/>
      <c r="D36" s="44"/>
      <c r="E36" s="46" t="s">
        <v>435</v>
      </c>
      <c r="F36" s="44"/>
      <c r="G36" s="44"/>
      <c r="H36" s="44"/>
      <c r="I36" s="44"/>
      <c r="J36" s="45"/>
    </row>
    <row r="37" ht="105">
      <c r="A37" s="36" t="s">
        <v>60</v>
      </c>
      <c r="B37" s="43"/>
      <c r="C37" s="44"/>
      <c r="D37" s="44"/>
      <c r="E37" s="38" t="s">
        <v>203</v>
      </c>
      <c r="F37" s="44"/>
      <c r="G37" s="44"/>
      <c r="H37" s="44"/>
      <c r="I37" s="44"/>
      <c r="J37" s="45"/>
    </row>
    <row r="38">
      <c r="A38" s="30" t="s">
        <v>49</v>
      </c>
      <c r="B38" s="31"/>
      <c r="C38" s="32" t="s">
        <v>436</v>
      </c>
      <c r="D38" s="33"/>
      <c r="E38" s="30" t="s">
        <v>437</v>
      </c>
      <c r="F38" s="33"/>
      <c r="G38" s="33"/>
      <c r="H38" s="33"/>
      <c r="I38" s="34">
        <f>SUMIFS(I39:I42,A39:A42,"P")</f>
        <v>0</v>
      </c>
      <c r="J38" s="35"/>
    </row>
    <row r="39" ht="30">
      <c r="A39" s="36" t="s">
        <v>52</v>
      </c>
      <c r="B39" s="36">
        <v>8</v>
      </c>
      <c r="C39" s="37" t="s">
        <v>438</v>
      </c>
      <c r="D39" s="36"/>
      <c r="E39" s="38" t="s">
        <v>439</v>
      </c>
      <c r="F39" s="39" t="s">
        <v>119</v>
      </c>
      <c r="G39" s="40">
        <v>14.25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56</v>
      </c>
      <c r="B40" s="43"/>
      <c r="C40" s="44"/>
      <c r="D40" s="44"/>
      <c r="E40" s="38" t="s">
        <v>440</v>
      </c>
      <c r="F40" s="44"/>
      <c r="G40" s="44"/>
      <c r="H40" s="44"/>
      <c r="I40" s="44"/>
      <c r="J40" s="45"/>
    </row>
    <row r="41">
      <c r="A41" s="36" t="s">
        <v>58</v>
      </c>
      <c r="B41" s="43"/>
      <c r="C41" s="44"/>
      <c r="D41" s="44"/>
      <c r="E41" s="46" t="s">
        <v>441</v>
      </c>
      <c r="F41" s="44"/>
      <c r="G41" s="44"/>
      <c r="H41" s="44"/>
      <c r="I41" s="44"/>
      <c r="J41" s="45"/>
    </row>
    <row r="42" ht="60">
      <c r="A42" s="36" t="s">
        <v>60</v>
      </c>
      <c r="B42" s="43"/>
      <c r="C42" s="44"/>
      <c r="D42" s="44"/>
      <c r="E42" s="38" t="s">
        <v>442</v>
      </c>
      <c r="F42" s="44"/>
      <c r="G42" s="44"/>
      <c r="H42" s="44"/>
      <c r="I42" s="44"/>
      <c r="J42" s="45"/>
    </row>
    <row r="43">
      <c r="A43" s="30" t="s">
        <v>49</v>
      </c>
      <c r="B43" s="31"/>
      <c r="C43" s="32" t="s">
        <v>209</v>
      </c>
      <c r="D43" s="33"/>
      <c r="E43" s="30" t="s">
        <v>210</v>
      </c>
      <c r="F43" s="33"/>
      <c r="G43" s="33"/>
      <c r="H43" s="33"/>
      <c r="I43" s="34">
        <f>SUMIFS(I44:I55,A44:A55,"P")</f>
        <v>0</v>
      </c>
      <c r="J43" s="35"/>
    </row>
    <row r="44">
      <c r="A44" s="36" t="s">
        <v>52</v>
      </c>
      <c r="B44" s="36">
        <v>9</v>
      </c>
      <c r="C44" s="37" t="s">
        <v>443</v>
      </c>
      <c r="D44" s="36"/>
      <c r="E44" s="38" t="s">
        <v>444</v>
      </c>
      <c r="F44" s="39" t="s">
        <v>119</v>
      </c>
      <c r="G44" s="40">
        <v>5.8140000000000001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56</v>
      </c>
      <c r="B45" s="43"/>
      <c r="C45" s="44"/>
      <c r="D45" s="44"/>
      <c r="E45" s="38" t="s">
        <v>445</v>
      </c>
      <c r="F45" s="44"/>
      <c r="G45" s="44"/>
      <c r="H45" s="44"/>
      <c r="I45" s="44"/>
      <c r="J45" s="45"/>
    </row>
    <row r="46" ht="30">
      <c r="A46" s="36" t="s">
        <v>58</v>
      </c>
      <c r="B46" s="43"/>
      <c r="C46" s="44"/>
      <c r="D46" s="44"/>
      <c r="E46" s="46" t="s">
        <v>446</v>
      </c>
      <c r="F46" s="44"/>
      <c r="G46" s="44"/>
      <c r="H46" s="44"/>
      <c r="I46" s="44"/>
      <c r="J46" s="45"/>
    </row>
    <row r="47" ht="409.5">
      <c r="A47" s="36" t="s">
        <v>60</v>
      </c>
      <c r="B47" s="43"/>
      <c r="C47" s="44"/>
      <c r="D47" s="44"/>
      <c r="E47" s="38" t="s">
        <v>215</v>
      </c>
      <c r="F47" s="44"/>
      <c r="G47" s="44"/>
      <c r="H47" s="44"/>
      <c r="I47" s="44"/>
      <c r="J47" s="45"/>
    </row>
    <row r="48">
      <c r="A48" s="36" t="s">
        <v>52</v>
      </c>
      <c r="B48" s="36">
        <v>10</v>
      </c>
      <c r="C48" s="37" t="s">
        <v>447</v>
      </c>
      <c r="D48" s="36"/>
      <c r="E48" s="38" t="s">
        <v>448</v>
      </c>
      <c r="F48" s="39" t="s">
        <v>119</v>
      </c>
      <c r="G48" s="40">
        <v>6.7999999999999998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 ht="30">
      <c r="A49" s="36" t="s">
        <v>56</v>
      </c>
      <c r="B49" s="43"/>
      <c r="C49" s="44"/>
      <c r="D49" s="44"/>
      <c r="E49" s="38" t="s">
        <v>449</v>
      </c>
      <c r="F49" s="44"/>
      <c r="G49" s="44"/>
      <c r="H49" s="44"/>
      <c r="I49" s="44"/>
      <c r="J49" s="45"/>
    </row>
    <row r="50">
      <c r="A50" s="36" t="s">
        <v>58</v>
      </c>
      <c r="B50" s="43"/>
      <c r="C50" s="44"/>
      <c r="D50" s="44"/>
      <c r="E50" s="46" t="s">
        <v>450</v>
      </c>
      <c r="F50" s="44"/>
      <c r="G50" s="44"/>
      <c r="H50" s="44"/>
      <c r="I50" s="44"/>
      <c r="J50" s="45"/>
    </row>
    <row r="51" ht="105">
      <c r="A51" s="36" t="s">
        <v>60</v>
      </c>
      <c r="B51" s="43"/>
      <c r="C51" s="44"/>
      <c r="D51" s="44"/>
      <c r="E51" s="38" t="s">
        <v>208</v>
      </c>
      <c r="F51" s="44"/>
      <c r="G51" s="44"/>
      <c r="H51" s="44"/>
      <c r="I51" s="44"/>
      <c r="J51" s="45"/>
    </row>
    <row r="52">
      <c r="A52" s="36" t="s">
        <v>52</v>
      </c>
      <c r="B52" s="36">
        <v>11</v>
      </c>
      <c r="C52" s="37" t="s">
        <v>451</v>
      </c>
      <c r="D52" s="36"/>
      <c r="E52" s="38" t="s">
        <v>452</v>
      </c>
      <c r="F52" s="39" t="s">
        <v>119</v>
      </c>
      <c r="G52" s="40">
        <v>4.5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56</v>
      </c>
      <c r="B53" s="43"/>
      <c r="C53" s="44"/>
      <c r="D53" s="44"/>
      <c r="E53" s="38" t="s">
        <v>453</v>
      </c>
      <c r="F53" s="44"/>
      <c r="G53" s="44"/>
      <c r="H53" s="44"/>
      <c r="I53" s="44"/>
      <c r="J53" s="45"/>
    </row>
    <row r="54" ht="45">
      <c r="A54" s="36" t="s">
        <v>58</v>
      </c>
      <c r="B54" s="43"/>
      <c r="C54" s="44"/>
      <c r="D54" s="44"/>
      <c r="E54" s="46" t="s">
        <v>454</v>
      </c>
      <c r="F54" s="44"/>
      <c r="G54" s="44"/>
      <c r="H54" s="44"/>
      <c r="I54" s="44"/>
      <c r="J54" s="45"/>
    </row>
    <row r="55" ht="105">
      <c r="A55" s="36" t="s">
        <v>60</v>
      </c>
      <c r="B55" s="43"/>
      <c r="C55" s="44"/>
      <c r="D55" s="44"/>
      <c r="E55" s="38" t="s">
        <v>455</v>
      </c>
      <c r="F55" s="44"/>
      <c r="G55" s="44"/>
      <c r="H55" s="44"/>
      <c r="I55" s="44"/>
      <c r="J55" s="45"/>
    </row>
    <row r="56">
      <c r="A56" s="30" t="s">
        <v>49</v>
      </c>
      <c r="B56" s="31"/>
      <c r="C56" s="32" t="s">
        <v>287</v>
      </c>
      <c r="D56" s="33"/>
      <c r="E56" s="30" t="s">
        <v>288</v>
      </c>
      <c r="F56" s="33"/>
      <c r="G56" s="33"/>
      <c r="H56" s="33"/>
      <c r="I56" s="34">
        <f>SUMIFS(I57:I64,A57:A64,"P")</f>
        <v>0</v>
      </c>
      <c r="J56" s="35"/>
    </row>
    <row r="57">
      <c r="A57" s="36" t="s">
        <v>52</v>
      </c>
      <c r="B57" s="36">
        <v>12</v>
      </c>
      <c r="C57" s="37" t="s">
        <v>456</v>
      </c>
      <c r="D57" s="36"/>
      <c r="E57" s="38" t="s">
        <v>457</v>
      </c>
      <c r="F57" s="39" t="s">
        <v>283</v>
      </c>
      <c r="G57" s="40">
        <v>3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30">
      <c r="A58" s="36" t="s">
        <v>56</v>
      </c>
      <c r="B58" s="43"/>
      <c r="C58" s="44"/>
      <c r="D58" s="44"/>
      <c r="E58" s="38" t="s">
        <v>458</v>
      </c>
      <c r="F58" s="44"/>
      <c r="G58" s="44"/>
      <c r="H58" s="44"/>
      <c r="I58" s="44"/>
      <c r="J58" s="45"/>
    </row>
    <row r="59">
      <c r="A59" s="36" t="s">
        <v>58</v>
      </c>
      <c r="B59" s="43"/>
      <c r="C59" s="44"/>
      <c r="D59" s="44"/>
      <c r="E59" s="46" t="s">
        <v>459</v>
      </c>
      <c r="F59" s="44"/>
      <c r="G59" s="44"/>
      <c r="H59" s="44"/>
      <c r="I59" s="44"/>
      <c r="J59" s="45"/>
    </row>
    <row r="60" ht="330">
      <c r="A60" s="36" t="s">
        <v>60</v>
      </c>
      <c r="B60" s="43"/>
      <c r="C60" s="44"/>
      <c r="D60" s="44"/>
      <c r="E60" s="38" t="s">
        <v>460</v>
      </c>
      <c r="F60" s="44"/>
      <c r="G60" s="44"/>
      <c r="H60" s="44"/>
      <c r="I60" s="44"/>
      <c r="J60" s="45"/>
    </row>
    <row r="61">
      <c r="A61" s="36" t="s">
        <v>52</v>
      </c>
      <c r="B61" s="36">
        <v>13</v>
      </c>
      <c r="C61" s="37" t="s">
        <v>461</v>
      </c>
      <c r="D61" s="36"/>
      <c r="E61" s="38" t="s">
        <v>462</v>
      </c>
      <c r="F61" s="39" t="s">
        <v>283</v>
      </c>
      <c r="G61" s="40">
        <v>19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56</v>
      </c>
      <c r="B62" s="43"/>
      <c r="C62" s="44"/>
      <c r="D62" s="44"/>
      <c r="E62" s="38" t="s">
        <v>463</v>
      </c>
      <c r="F62" s="44"/>
      <c r="G62" s="44"/>
      <c r="H62" s="44"/>
      <c r="I62" s="44"/>
      <c r="J62" s="45"/>
    </row>
    <row r="63">
      <c r="A63" s="36" t="s">
        <v>58</v>
      </c>
      <c r="B63" s="43"/>
      <c r="C63" s="44"/>
      <c r="D63" s="44"/>
      <c r="E63" s="46" t="s">
        <v>464</v>
      </c>
      <c r="F63" s="44"/>
      <c r="G63" s="44"/>
      <c r="H63" s="44"/>
      <c r="I63" s="44"/>
      <c r="J63" s="45"/>
    </row>
    <row r="64" ht="330">
      <c r="A64" s="36" t="s">
        <v>60</v>
      </c>
      <c r="B64" s="47"/>
      <c r="C64" s="48"/>
      <c r="D64" s="48"/>
      <c r="E64" s="38" t="s">
        <v>460</v>
      </c>
      <c r="F64" s="48"/>
      <c r="G64" s="48"/>
      <c r="H64" s="48"/>
      <c r="I64" s="48"/>
      <c r="J6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29</v>
      </c>
      <c r="I3" s="24">
        <f>SUMIFS(I8:I136,A8:A136,"SD")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29</v>
      </c>
      <c r="D4" s="21"/>
      <c r="E4" s="22" t="s">
        <v>30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465</v>
      </c>
      <c r="D8" s="33"/>
      <c r="E8" s="30" t="s">
        <v>466</v>
      </c>
      <c r="F8" s="33"/>
      <c r="G8" s="33"/>
      <c r="H8" s="33"/>
      <c r="I8" s="34">
        <f>SUMIFS(I9:I14,A9:A14,"P")</f>
        <v>0</v>
      </c>
      <c r="J8" s="35"/>
    </row>
    <row r="9">
      <c r="A9" s="36" t="s">
        <v>52</v>
      </c>
      <c r="B9" s="36">
        <v>1</v>
      </c>
      <c r="C9" s="37" t="s">
        <v>467</v>
      </c>
      <c r="D9" s="36" t="s">
        <v>92</v>
      </c>
      <c r="E9" s="38" t="s">
        <v>466</v>
      </c>
      <c r="F9" s="39" t="s">
        <v>468</v>
      </c>
      <c r="G9" s="40">
        <v>8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50" t="s">
        <v>92</v>
      </c>
      <c r="F10" s="44"/>
      <c r="G10" s="44"/>
      <c r="H10" s="44"/>
      <c r="I10" s="44"/>
      <c r="J10" s="45"/>
    </row>
    <row r="11">
      <c r="A11" s="36" t="s">
        <v>60</v>
      </c>
      <c r="B11" s="43"/>
      <c r="C11" s="44"/>
      <c r="D11" s="44"/>
      <c r="E11" s="50"/>
      <c r="F11" s="44"/>
      <c r="G11" s="44"/>
      <c r="H11" s="44"/>
      <c r="I11" s="44"/>
      <c r="J11" s="45"/>
    </row>
    <row r="12">
      <c r="A12" s="36" t="s">
        <v>52</v>
      </c>
      <c r="B12" s="36">
        <v>2</v>
      </c>
      <c r="C12" s="37" t="s">
        <v>469</v>
      </c>
      <c r="D12" s="36" t="s">
        <v>92</v>
      </c>
      <c r="E12" s="38" t="s">
        <v>470</v>
      </c>
      <c r="F12" s="39" t="s">
        <v>471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56</v>
      </c>
      <c r="B13" s="43"/>
      <c r="C13" s="44"/>
      <c r="D13" s="44"/>
      <c r="E13" s="38" t="s">
        <v>472</v>
      </c>
      <c r="F13" s="44"/>
      <c r="G13" s="44"/>
      <c r="H13" s="44"/>
      <c r="I13" s="44"/>
      <c r="J13" s="45"/>
    </row>
    <row r="14">
      <c r="A14" s="36" t="s">
        <v>60</v>
      </c>
      <c r="B14" s="43"/>
      <c r="C14" s="44"/>
      <c r="D14" s="44"/>
      <c r="E14" s="50"/>
      <c r="F14" s="44"/>
      <c r="G14" s="44"/>
      <c r="H14" s="44"/>
      <c r="I14" s="44"/>
      <c r="J14" s="45"/>
    </row>
    <row r="15">
      <c r="A15" s="30" t="s">
        <v>49</v>
      </c>
      <c r="B15" s="31"/>
      <c r="C15" s="32" t="s">
        <v>473</v>
      </c>
      <c r="D15" s="33"/>
      <c r="E15" s="30" t="s">
        <v>474</v>
      </c>
      <c r="F15" s="33"/>
      <c r="G15" s="33"/>
      <c r="H15" s="33"/>
      <c r="I15" s="34">
        <f>SUMIFS(I16:I69,A16:A69,"P")</f>
        <v>0</v>
      </c>
      <c r="J15" s="35"/>
    </row>
    <row r="16">
      <c r="A16" s="36" t="s">
        <v>52</v>
      </c>
      <c r="B16" s="36">
        <v>3</v>
      </c>
      <c r="C16" s="37" t="s">
        <v>475</v>
      </c>
      <c r="D16" s="36" t="s">
        <v>92</v>
      </c>
      <c r="E16" s="38" t="s">
        <v>476</v>
      </c>
      <c r="F16" s="39" t="s">
        <v>471</v>
      </c>
      <c r="G16" s="40">
        <v>22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56</v>
      </c>
      <c r="B17" s="43"/>
      <c r="C17" s="44"/>
      <c r="D17" s="44"/>
      <c r="E17" s="38" t="s">
        <v>477</v>
      </c>
      <c r="F17" s="44"/>
      <c r="G17" s="44"/>
      <c r="H17" s="44"/>
      <c r="I17" s="44"/>
      <c r="J17" s="45"/>
    </row>
    <row r="18">
      <c r="A18" s="36" t="s">
        <v>60</v>
      </c>
      <c r="B18" s="43"/>
      <c r="C18" s="44"/>
      <c r="D18" s="44"/>
      <c r="E18" s="50"/>
      <c r="F18" s="44"/>
      <c r="G18" s="44"/>
      <c r="H18" s="44"/>
      <c r="I18" s="44"/>
      <c r="J18" s="45"/>
    </row>
    <row r="19">
      <c r="A19" s="36" t="s">
        <v>52</v>
      </c>
      <c r="B19" s="36">
        <v>4</v>
      </c>
      <c r="C19" s="37" t="s">
        <v>478</v>
      </c>
      <c r="D19" s="36" t="s">
        <v>92</v>
      </c>
      <c r="E19" s="38" t="s">
        <v>479</v>
      </c>
      <c r="F19" s="39" t="s">
        <v>471</v>
      </c>
      <c r="G19" s="40">
        <v>21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56</v>
      </c>
      <c r="B20" s="43"/>
      <c r="C20" s="44"/>
      <c r="D20" s="44"/>
      <c r="E20" s="38" t="s">
        <v>480</v>
      </c>
      <c r="F20" s="44"/>
      <c r="G20" s="44"/>
      <c r="H20" s="44"/>
      <c r="I20" s="44"/>
      <c r="J20" s="45"/>
    </row>
    <row r="21">
      <c r="A21" s="36" t="s">
        <v>60</v>
      </c>
      <c r="B21" s="43"/>
      <c r="C21" s="44"/>
      <c r="D21" s="44"/>
      <c r="E21" s="50"/>
      <c r="F21" s="44"/>
      <c r="G21" s="44"/>
      <c r="H21" s="44"/>
      <c r="I21" s="44"/>
      <c r="J21" s="45"/>
    </row>
    <row r="22">
      <c r="A22" s="36" t="s">
        <v>52</v>
      </c>
      <c r="B22" s="36">
        <v>5</v>
      </c>
      <c r="C22" s="37" t="s">
        <v>481</v>
      </c>
      <c r="D22" s="36" t="s">
        <v>92</v>
      </c>
      <c r="E22" s="38" t="s">
        <v>482</v>
      </c>
      <c r="F22" s="39" t="s">
        <v>471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56</v>
      </c>
      <c r="B23" s="43"/>
      <c r="C23" s="44"/>
      <c r="D23" s="44"/>
      <c r="E23" s="38" t="s">
        <v>483</v>
      </c>
      <c r="F23" s="44"/>
      <c r="G23" s="44"/>
      <c r="H23" s="44"/>
      <c r="I23" s="44"/>
      <c r="J23" s="45"/>
    </row>
    <row r="24">
      <c r="A24" s="36" t="s">
        <v>60</v>
      </c>
      <c r="B24" s="43"/>
      <c r="C24" s="44"/>
      <c r="D24" s="44"/>
      <c r="E24" s="50"/>
      <c r="F24" s="44"/>
      <c r="G24" s="44"/>
      <c r="H24" s="44"/>
      <c r="I24" s="44"/>
      <c r="J24" s="45"/>
    </row>
    <row r="25">
      <c r="A25" s="36" t="s">
        <v>52</v>
      </c>
      <c r="B25" s="36">
        <v>6</v>
      </c>
      <c r="C25" s="37" t="s">
        <v>484</v>
      </c>
      <c r="D25" s="36" t="s">
        <v>92</v>
      </c>
      <c r="E25" s="38" t="s">
        <v>485</v>
      </c>
      <c r="F25" s="39" t="s">
        <v>471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56</v>
      </c>
      <c r="B26" s="43"/>
      <c r="C26" s="44"/>
      <c r="D26" s="44"/>
      <c r="E26" s="38" t="s">
        <v>486</v>
      </c>
      <c r="F26" s="44"/>
      <c r="G26" s="44"/>
      <c r="H26" s="44"/>
      <c r="I26" s="44"/>
      <c r="J26" s="45"/>
    </row>
    <row r="27">
      <c r="A27" s="36" t="s">
        <v>60</v>
      </c>
      <c r="B27" s="43"/>
      <c r="C27" s="44"/>
      <c r="D27" s="44"/>
      <c r="E27" s="50"/>
      <c r="F27" s="44"/>
      <c r="G27" s="44"/>
      <c r="H27" s="44"/>
      <c r="I27" s="44"/>
      <c r="J27" s="45"/>
    </row>
    <row r="28">
      <c r="A28" s="36" t="s">
        <v>52</v>
      </c>
      <c r="B28" s="36">
        <v>7</v>
      </c>
      <c r="C28" s="37" t="s">
        <v>487</v>
      </c>
      <c r="D28" s="36" t="s">
        <v>92</v>
      </c>
      <c r="E28" s="38" t="s">
        <v>488</v>
      </c>
      <c r="F28" s="39" t="s">
        <v>471</v>
      </c>
      <c r="G28" s="40">
        <v>21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56</v>
      </c>
      <c r="B29" s="43"/>
      <c r="C29" s="44"/>
      <c r="D29" s="44"/>
      <c r="E29" s="38" t="s">
        <v>489</v>
      </c>
      <c r="F29" s="44"/>
      <c r="G29" s="44"/>
      <c r="H29" s="44"/>
      <c r="I29" s="44"/>
      <c r="J29" s="45"/>
    </row>
    <row r="30">
      <c r="A30" s="36" t="s">
        <v>60</v>
      </c>
      <c r="B30" s="43"/>
      <c r="C30" s="44"/>
      <c r="D30" s="44"/>
      <c r="E30" s="50"/>
      <c r="F30" s="44"/>
      <c r="G30" s="44"/>
      <c r="H30" s="44"/>
      <c r="I30" s="44"/>
      <c r="J30" s="45"/>
    </row>
    <row r="31">
      <c r="A31" s="36" t="s">
        <v>52</v>
      </c>
      <c r="B31" s="36">
        <v>8</v>
      </c>
      <c r="C31" s="37" t="s">
        <v>490</v>
      </c>
      <c r="D31" s="36" t="s">
        <v>92</v>
      </c>
      <c r="E31" s="38" t="s">
        <v>491</v>
      </c>
      <c r="F31" s="39" t="s">
        <v>471</v>
      </c>
      <c r="G31" s="40">
        <v>23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56</v>
      </c>
      <c r="B32" s="43"/>
      <c r="C32" s="44"/>
      <c r="D32" s="44"/>
      <c r="E32" s="38" t="s">
        <v>492</v>
      </c>
      <c r="F32" s="44"/>
      <c r="G32" s="44"/>
      <c r="H32" s="44"/>
      <c r="I32" s="44"/>
      <c r="J32" s="45"/>
    </row>
    <row r="33">
      <c r="A33" s="36" t="s">
        <v>60</v>
      </c>
      <c r="B33" s="43"/>
      <c r="C33" s="44"/>
      <c r="D33" s="44"/>
      <c r="E33" s="50"/>
      <c r="F33" s="44"/>
      <c r="G33" s="44"/>
      <c r="H33" s="44"/>
      <c r="I33" s="44"/>
      <c r="J33" s="45"/>
    </row>
    <row r="34">
      <c r="A34" s="36" t="s">
        <v>52</v>
      </c>
      <c r="B34" s="36">
        <v>9</v>
      </c>
      <c r="C34" s="37" t="s">
        <v>493</v>
      </c>
      <c r="D34" s="36" t="s">
        <v>92</v>
      </c>
      <c r="E34" s="38" t="s">
        <v>494</v>
      </c>
      <c r="F34" s="39" t="s">
        <v>495</v>
      </c>
      <c r="G34" s="40">
        <v>750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56</v>
      </c>
      <c r="B35" s="43"/>
      <c r="C35" s="44"/>
      <c r="D35" s="44"/>
      <c r="E35" s="38" t="s">
        <v>496</v>
      </c>
      <c r="F35" s="44"/>
      <c r="G35" s="44"/>
      <c r="H35" s="44"/>
      <c r="I35" s="44"/>
      <c r="J35" s="45"/>
    </row>
    <row r="36">
      <c r="A36" s="36" t="s">
        <v>60</v>
      </c>
      <c r="B36" s="43"/>
      <c r="C36" s="44"/>
      <c r="D36" s="44"/>
      <c r="E36" s="50"/>
      <c r="F36" s="44"/>
      <c r="G36" s="44"/>
      <c r="H36" s="44"/>
      <c r="I36" s="44"/>
      <c r="J36" s="45"/>
    </row>
    <row r="37">
      <c r="A37" s="36" t="s">
        <v>52</v>
      </c>
      <c r="B37" s="36">
        <v>10</v>
      </c>
      <c r="C37" s="37" t="s">
        <v>497</v>
      </c>
      <c r="D37" s="36" t="s">
        <v>92</v>
      </c>
      <c r="E37" s="38" t="s">
        <v>498</v>
      </c>
      <c r="F37" s="39" t="s">
        <v>495</v>
      </c>
      <c r="G37" s="40">
        <v>130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56</v>
      </c>
      <c r="B38" s="43"/>
      <c r="C38" s="44"/>
      <c r="D38" s="44"/>
      <c r="E38" s="38" t="s">
        <v>499</v>
      </c>
      <c r="F38" s="44"/>
      <c r="G38" s="44"/>
      <c r="H38" s="44"/>
      <c r="I38" s="44"/>
      <c r="J38" s="45"/>
    </row>
    <row r="39">
      <c r="A39" s="36" t="s">
        <v>60</v>
      </c>
      <c r="B39" s="43"/>
      <c r="C39" s="44"/>
      <c r="D39" s="44"/>
      <c r="E39" s="50"/>
      <c r="F39" s="44"/>
      <c r="G39" s="44"/>
      <c r="H39" s="44"/>
      <c r="I39" s="44"/>
      <c r="J39" s="45"/>
    </row>
    <row r="40">
      <c r="A40" s="36" t="s">
        <v>52</v>
      </c>
      <c r="B40" s="36">
        <v>11</v>
      </c>
      <c r="C40" s="37" t="s">
        <v>500</v>
      </c>
      <c r="D40" s="36" t="s">
        <v>92</v>
      </c>
      <c r="E40" s="38" t="s">
        <v>501</v>
      </c>
      <c r="F40" s="39" t="s">
        <v>471</v>
      </c>
      <c r="G40" s="40">
        <v>22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56</v>
      </c>
      <c r="B41" s="43"/>
      <c r="C41" s="44"/>
      <c r="D41" s="44"/>
      <c r="E41" s="38" t="s">
        <v>502</v>
      </c>
      <c r="F41" s="44"/>
      <c r="G41" s="44"/>
      <c r="H41" s="44"/>
      <c r="I41" s="44"/>
      <c r="J41" s="45"/>
    </row>
    <row r="42">
      <c r="A42" s="36" t="s">
        <v>60</v>
      </c>
      <c r="B42" s="43"/>
      <c r="C42" s="44"/>
      <c r="D42" s="44"/>
      <c r="E42" s="50"/>
      <c r="F42" s="44"/>
      <c r="G42" s="44"/>
      <c r="H42" s="44"/>
      <c r="I42" s="44"/>
      <c r="J42" s="45"/>
    </row>
    <row r="43">
      <c r="A43" s="36" t="s">
        <v>52</v>
      </c>
      <c r="B43" s="36">
        <v>12</v>
      </c>
      <c r="C43" s="37" t="s">
        <v>503</v>
      </c>
      <c r="D43" s="36" t="s">
        <v>92</v>
      </c>
      <c r="E43" s="38" t="s">
        <v>504</v>
      </c>
      <c r="F43" s="39" t="s">
        <v>471</v>
      </c>
      <c r="G43" s="40">
        <v>27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56</v>
      </c>
      <c r="B44" s="43"/>
      <c r="C44" s="44"/>
      <c r="D44" s="44"/>
      <c r="E44" s="38" t="s">
        <v>505</v>
      </c>
      <c r="F44" s="44"/>
      <c r="G44" s="44"/>
      <c r="H44" s="44"/>
      <c r="I44" s="44"/>
      <c r="J44" s="45"/>
    </row>
    <row r="45">
      <c r="A45" s="36" t="s">
        <v>60</v>
      </c>
      <c r="B45" s="43"/>
      <c r="C45" s="44"/>
      <c r="D45" s="44"/>
      <c r="E45" s="50"/>
      <c r="F45" s="44"/>
      <c r="G45" s="44"/>
      <c r="H45" s="44"/>
      <c r="I45" s="44"/>
      <c r="J45" s="45"/>
    </row>
    <row r="46">
      <c r="A46" s="36" t="s">
        <v>52</v>
      </c>
      <c r="B46" s="36">
        <v>13</v>
      </c>
      <c r="C46" s="37" t="s">
        <v>506</v>
      </c>
      <c r="D46" s="36" t="s">
        <v>92</v>
      </c>
      <c r="E46" s="38" t="s">
        <v>507</v>
      </c>
      <c r="F46" s="39" t="s">
        <v>471</v>
      </c>
      <c r="G46" s="40">
        <v>22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56</v>
      </c>
      <c r="B47" s="43"/>
      <c r="C47" s="44"/>
      <c r="D47" s="44"/>
      <c r="E47" s="50" t="s">
        <v>92</v>
      </c>
      <c r="F47" s="44"/>
      <c r="G47" s="44"/>
      <c r="H47" s="44"/>
      <c r="I47" s="44"/>
      <c r="J47" s="45"/>
    </row>
    <row r="48">
      <c r="A48" s="36" t="s">
        <v>60</v>
      </c>
      <c r="B48" s="43"/>
      <c r="C48" s="44"/>
      <c r="D48" s="44"/>
      <c r="E48" s="50"/>
      <c r="F48" s="44"/>
      <c r="G48" s="44"/>
      <c r="H48" s="44"/>
      <c r="I48" s="44"/>
      <c r="J48" s="45"/>
    </row>
    <row r="49">
      <c r="A49" s="36" t="s">
        <v>52</v>
      </c>
      <c r="B49" s="36">
        <v>14</v>
      </c>
      <c r="C49" s="37" t="s">
        <v>508</v>
      </c>
      <c r="D49" s="36" t="s">
        <v>92</v>
      </c>
      <c r="E49" s="38" t="s">
        <v>509</v>
      </c>
      <c r="F49" s="39" t="s">
        <v>510</v>
      </c>
      <c r="G49" s="40">
        <v>735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56</v>
      </c>
      <c r="B50" s="43"/>
      <c r="C50" s="44"/>
      <c r="D50" s="44"/>
      <c r="E50" s="50" t="s">
        <v>92</v>
      </c>
      <c r="F50" s="44"/>
      <c r="G50" s="44"/>
      <c r="H50" s="44"/>
      <c r="I50" s="44"/>
      <c r="J50" s="45"/>
    </row>
    <row r="51">
      <c r="A51" s="36" t="s">
        <v>60</v>
      </c>
      <c r="B51" s="43"/>
      <c r="C51" s="44"/>
      <c r="D51" s="44"/>
      <c r="E51" s="50"/>
      <c r="F51" s="44"/>
      <c r="G51" s="44"/>
      <c r="H51" s="44"/>
      <c r="I51" s="44"/>
      <c r="J51" s="45"/>
    </row>
    <row r="52">
      <c r="A52" s="36" t="s">
        <v>52</v>
      </c>
      <c r="B52" s="36">
        <v>15</v>
      </c>
      <c r="C52" s="37" t="s">
        <v>511</v>
      </c>
      <c r="D52" s="36" t="s">
        <v>92</v>
      </c>
      <c r="E52" s="38" t="s">
        <v>512</v>
      </c>
      <c r="F52" s="39" t="s">
        <v>510</v>
      </c>
      <c r="G52" s="40">
        <v>20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56</v>
      </c>
      <c r="B53" s="43"/>
      <c r="C53" s="44"/>
      <c r="D53" s="44"/>
      <c r="E53" s="50" t="s">
        <v>92</v>
      </c>
      <c r="F53" s="44"/>
      <c r="G53" s="44"/>
      <c r="H53" s="44"/>
      <c r="I53" s="44"/>
      <c r="J53" s="45"/>
    </row>
    <row r="54">
      <c r="A54" s="36" t="s">
        <v>60</v>
      </c>
      <c r="B54" s="43"/>
      <c r="C54" s="44"/>
      <c r="D54" s="44"/>
      <c r="E54" s="50"/>
      <c r="F54" s="44"/>
      <c r="G54" s="44"/>
      <c r="H54" s="44"/>
      <c r="I54" s="44"/>
      <c r="J54" s="45"/>
    </row>
    <row r="55">
      <c r="A55" s="36" t="s">
        <v>52</v>
      </c>
      <c r="B55" s="36">
        <v>16</v>
      </c>
      <c r="C55" s="37" t="s">
        <v>513</v>
      </c>
      <c r="D55" s="36" t="s">
        <v>92</v>
      </c>
      <c r="E55" s="38" t="s">
        <v>514</v>
      </c>
      <c r="F55" s="39" t="s">
        <v>495</v>
      </c>
      <c r="G55" s="40">
        <v>720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56</v>
      </c>
      <c r="B56" s="43"/>
      <c r="C56" s="44"/>
      <c r="D56" s="44"/>
      <c r="E56" s="38" t="s">
        <v>515</v>
      </c>
      <c r="F56" s="44"/>
      <c r="G56" s="44"/>
      <c r="H56" s="44"/>
      <c r="I56" s="44"/>
      <c r="J56" s="45"/>
    </row>
    <row r="57">
      <c r="A57" s="36" t="s">
        <v>60</v>
      </c>
      <c r="B57" s="43"/>
      <c r="C57" s="44"/>
      <c r="D57" s="44"/>
      <c r="E57" s="50"/>
      <c r="F57" s="44"/>
      <c r="G57" s="44"/>
      <c r="H57" s="44"/>
      <c r="I57" s="44"/>
      <c r="J57" s="45"/>
    </row>
    <row r="58">
      <c r="A58" s="36" t="s">
        <v>52</v>
      </c>
      <c r="B58" s="36">
        <v>17</v>
      </c>
      <c r="C58" s="37" t="s">
        <v>516</v>
      </c>
      <c r="D58" s="36" t="s">
        <v>92</v>
      </c>
      <c r="E58" s="38" t="s">
        <v>517</v>
      </c>
      <c r="F58" s="39" t="s">
        <v>495</v>
      </c>
      <c r="G58" s="40">
        <v>700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56</v>
      </c>
      <c r="B59" s="43"/>
      <c r="C59" s="44"/>
      <c r="D59" s="44"/>
      <c r="E59" s="50" t="s">
        <v>92</v>
      </c>
      <c r="F59" s="44"/>
      <c r="G59" s="44"/>
      <c r="H59" s="44"/>
      <c r="I59" s="44"/>
      <c r="J59" s="45"/>
    </row>
    <row r="60">
      <c r="A60" s="36" t="s">
        <v>60</v>
      </c>
      <c r="B60" s="43"/>
      <c r="C60" s="44"/>
      <c r="D60" s="44"/>
      <c r="E60" s="50"/>
      <c r="F60" s="44"/>
      <c r="G60" s="44"/>
      <c r="H60" s="44"/>
      <c r="I60" s="44"/>
      <c r="J60" s="45"/>
    </row>
    <row r="61">
      <c r="A61" s="36" t="s">
        <v>52</v>
      </c>
      <c r="B61" s="36">
        <v>18</v>
      </c>
      <c r="C61" s="37" t="s">
        <v>518</v>
      </c>
      <c r="D61" s="36" t="s">
        <v>92</v>
      </c>
      <c r="E61" s="38" t="s">
        <v>519</v>
      </c>
      <c r="F61" s="39" t="s">
        <v>520</v>
      </c>
      <c r="G61" s="40">
        <v>1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56</v>
      </c>
      <c r="B62" s="43"/>
      <c r="C62" s="44"/>
      <c r="D62" s="44"/>
      <c r="E62" s="38" t="s">
        <v>472</v>
      </c>
      <c r="F62" s="44"/>
      <c r="G62" s="44"/>
      <c r="H62" s="44"/>
      <c r="I62" s="44"/>
      <c r="J62" s="45"/>
    </row>
    <row r="63">
      <c r="A63" s="36" t="s">
        <v>60</v>
      </c>
      <c r="B63" s="43"/>
      <c r="C63" s="44"/>
      <c r="D63" s="44"/>
      <c r="E63" s="50"/>
      <c r="F63" s="44"/>
      <c r="G63" s="44"/>
      <c r="H63" s="44"/>
      <c r="I63" s="44"/>
      <c r="J63" s="45"/>
    </row>
    <row r="64">
      <c r="A64" s="36" t="s">
        <v>52</v>
      </c>
      <c r="B64" s="36">
        <v>19</v>
      </c>
      <c r="C64" s="37" t="s">
        <v>521</v>
      </c>
      <c r="D64" s="36" t="s">
        <v>92</v>
      </c>
      <c r="E64" s="38" t="s">
        <v>522</v>
      </c>
      <c r="F64" s="39" t="s">
        <v>523</v>
      </c>
      <c r="G64" s="40">
        <v>54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56</v>
      </c>
      <c r="B65" s="43"/>
      <c r="C65" s="44"/>
      <c r="D65" s="44"/>
      <c r="E65" s="50" t="s">
        <v>92</v>
      </c>
      <c r="F65" s="44"/>
      <c r="G65" s="44"/>
      <c r="H65" s="44"/>
      <c r="I65" s="44"/>
      <c r="J65" s="45"/>
    </row>
    <row r="66">
      <c r="A66" s="36" t="s">
        <v>60</v>
      </c>
      <c r="B66" s="43"/>
      <c r="C66" s="44"/>
      <c r="D66" s="44"/>
      <c r="E66" s="50"/>
      <c r="F66" s="44"/>
      <c r="G66" s="44"/>
      <c r="H66" s="44"/>
      <c r="I66" s="44"/>
      <c r="J66" s="45"/>
    </row>
    <row r="67">
      <c r="A67" s="36" t="s">
        <v>52</v>
      </c>
      <c r="B67" s="36">
        <v>20</v>
      </c>
      <c r="C67" s="37" t="s">
        <v>524</v>
      </c>
      <c r="D67" s="36" t="s">
        <v>92</v>
      </c>
      <c r="E67" s="38" t="s">
        <v>525</v>
      </c>
      <c r="F67" s="39" t="s">
        <v>523</v>
      </c>
      <c r="G67" s="40">
        <v>54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56</v>
      </c>
      <c r="B68" s="43"/>
      <c r="C68" s="44"/>
      <c r="D68" s="44"/>
      <c r="E68" s="50" t="s">
        <v>92</v>
      </c>
      <c r="F68" s="44"/>
      <c r="G68" s="44"/>
      <c r="H68" s="44"/>
      <c r="I68" s="44"/>
      <c r="J68" s="45"/>
    </row>
    <row r="69">
      <c r="A69" s="36" t="s">
        <v>60</v>
      </c>
      <c r="B69" s="43"/>
      <c r="C69" s="44"/>
      <c r="D69" s="44"/>
      <c r="E69" s="50"/>
      <c r="F69" s="44"/>
      <c r="G69" s="44"/>
      <c r="H69" s="44"/>
      <c r="I69" s="44"/>
      <c r="J69" s="45"/>
    </row>
    <row r="70">
      <c r="A70" s="30" t="s">
        <v>49</v>
      </c>
      <c r="B70" s="31"/>
      <c r="C70" s="32" t="s">
        <v>526</v>
      </c>
      <c r="D70" s="33"/>
      <c r="E70" s="30" t="s">
        <v>527</v>
      </c>
      <c r="F70" s="33"/>
      <c r="G70" s="33"/>
      <c r="H70" s="33"/>
      <c r="I70" s="34">
        <f>SUMIFS(I71:I136,A71:A136,"P")</f>
        <v>0</v>
      </c>
      <c r="J70" s="35"/>
    </row>
    <row r="71">
      <c r="A71" s="36" t="s">
        <v>52</v>
      </c>
      <c r="B71" s="36">
        <v>21</v>
      </c>
      <c r="C71" s="37" t="s">
        <v>528</v>
      </c>
      <c r="D71" s="36" t="s">
        <v>92</v>
      </c>
      <c r="E71" s="38" t="s">
        <v>529</v>
      </c>
      <c r="F71" s="39" t="s">
        <v>495</v>
      </c>
      <c r="G71" s="40">
        <v>90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56</v>
      </c>
      <c r="B72" s="43"/>
      <c r="C72" s="44"/>
      <c r="D72" s="44"/>
      <c r="E72" s="50" t="s">
        <v>92</v>
      </c>
      <c r="F72" s="44"/>
      <c r="G72" s="44"/>
      <c r="H72" s="44"/>
      <c r="I72" s="44"/>
      <c r="J72" s="45"/>
    </row>
    <row r="73">
      <c r="A73" s="36" t="s">
        <v>60</v>
      </c>
      <c r="B73" s="43"/>
      <c r="C73" s="44"/>
      <c r="D73" s="44"/>
      <c r="E73" s="50"/>
      <c r="F73" s="44"/>
      <c r="G73" s="44"/>
      <c r="H73" s="44"/>
      <c r="I73" s="44"/>
      <c r="J73" s="45"/>
    </row>
    <row r="74" ht="30">
      <c r="A74" s="36" t="s">
        <v>52</v>
      </c>
      <c r="B74" s="36">
        <v>22</v>
      </c>
      <c r="C74" s="37" t="s">
        <v>530</v>
      </c>
      <c r="D74" s="36" t="s">
        <v>92</v>
      </c>
      <c r="E74" s="38" t="s">
        <v>531</v>
      </c>
      <c r="F74" s="39" t="s">
        <v>532</v>
      </c>
      <c r="G74" s="40">
        <v>18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>
      <c r="A75" s="36" t="s">
        <v>56</v>
      </c>
      <c r="B75" s="43"/>
      <c r="C75" s="44"/>
      <c r="D75" s="44"/>
      <c r="E75" s="38" t="s">
        <v>533</v>
      </c>
      <c r="F75" s="44"/>
      <c r="G75" s="44"/>
      <c r="H75" s="44"/>
      <c r="I75" s="44"/>
      <c r="J75" s="45"/>
    </row>
    <row r="76">
      <c r="A76" s="36" t="s">
        <v>60</v>
      </c>
      <c r="B76" s="43"/>
      <c r="C76" s="44"/>
      <c r="D76" s="44"/>
      <c r="E76" s="50"/>
      <c r="F76" s="44"/>
      <c r="G76" s="44"/>
      <c r="H76" s="44"/>
      <c r="I76" s="44"/>
      <c r="J76" s="45"/>
    </row>
    <row r="77">
      <c r="A77" s="36" t="s">
        <v>52</v>
      </c>
      <c r="B77" s="36">
        <v>23</v>
      </c>
      <c r="C77" s="37" t="s">
        <v>534</v>
      </c>
      <c r="D77" s="36" t="s">
        <v>92</v>
      </c>
      <c r="E77" s="38" t="s">
        <v>535</v>
      </c>
      <c r="F77" s="39" t="s">
        <v>532</v>
      </c>
      <c r="G77" s="40">
        <v>36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56</v>
      </c>
      <c r="B78" s="43"/>
      <c r="C78" s="44"/>
      <c r="D78" s="44"/>
      <c r="E78" s="38" t="s">
        <v>533</v>
      </c>
      <c r="F78" s="44"/>
      <c r="G78" s="44"/>
      <c r="H78" s="44"/>
      <c r="I78" s="44"/>
      <c r="J78" s="45"/>
    </row>
    <row r="79">
      <c r="A79" s="36" t="s">
        <v>60</v>
      </c>
      <c r="B79" s="43"/>
      <c r="C79" s="44"/>
      <c r="D79" s="44"/>
      <c r="E79" s="50"/>
      <c r="F79" s="44"/>
      <c r="G79" s="44"/>
      <c r="H79" s="44"/>
      <c r="I79" s="44"/>
      <c r="J79" s="45"/>
    </row>
    <row r="80">
      <c r="A80" s="36" t="s">
        <v>52</v>
      </c>
      <c r="B80" s="36">
        <v>24</v>
      </c>
      <c r="C80" s="37" t="s">
        <v>536</v>
      </c>
      <c r="D80" s="36" t="s">
        <v>92</v>
      </c>
      <c r="E80" s="38" t="s">
        <v>537</v>
      </c>
      <c r="F80" s="39" t="s">
        <v>471</v>
      </c>
      <c r="G80" s="40">
        <v>22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56</v>
      </c>
      <c r="B81" s="43"/>
      <c r="C81" s="44"/>
      <c r="D81" s="44"/>
      <c r="E81" s="50" t="s">
        <v>92</v>
      </c>
      <c r="F81" s="44"/>
      <c r="G81" s="44"/>
      <c r="H81" s="44"/>
      <c r="I81" s="44"/>
      <c r="J81" s="45"/>
    </row>
    <row r="82">
      <c r="A82" s="36" t="s">
        <v>60</v>
      </c>
      <c r="B82" s="43"/>
      <c r="C82" s="44"/>
      <c r="D82" s="44"/>
      <c r="E82" s="50"/>
      <c r="F82" s="44"/>
      <c r="G82" s="44"/>
      <c r="H82" s="44"/>
      <c r="I82" s="44"/>
      <c r="J82" s="45"/>
    </row>
    <row r="83">
      <c r="A83" s="36" t="s">
        <v>52</v>
      </c>
      <c r="B83" s="36">
        <v>25</v>
      </c>
      <c r="C83" s="37" t="s">
        <v>538</v>
      </c>
      <c r="D83" s="36" t="s">
        <v>92</v>
      </c>
      <c r="E83" s="38" t="s">
        <v>539</v>
      </c>
      <c r="F83" s="39" t="s">
        <v>532</v>
      </c>
      <c r="G83" s="40">
        <v>10.800000000000001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56</v>
      </c>
      <c r="B84" s="43"/>
      <c r="C84" s="44"/>
      <c r="D84" s="44"/>
      <c r="E84" s="50" t="s">
        <v>92</v>
      </c>
      <c r="F84" s="44"/>
      <c r="G84" s="44"/>
      <c r="H84" s="44"/>
      <c r="I84" s="44"/>
      <c r="J84" s="45"/>
    </row>
    <row r="85">
      <c r="A85" s="36" t="s">
        <v>60</v>
      </c>
      <c r="B85" s="43"/>
      <c r="C85" s="44"/>
      <c r="D85" s="44"/>
      <c r="E85" s="50"/>
      <c r="F85" s="44"/>
      <c r="G85" s="44"/>
      <c r="H85" s="44"/>
      <c r="I85" s="44"/>
      <c r="J85" s="45"/>
    </row>
    <row r="86">
      <c r="A86" s="36" t="s">
        <v>52</v>
      </c>
      <c r="B86" s="36">
        <v>26</v>
      </c>
      <c r="C86" s="37" t="s">
        <v>540</v>
      </c>
      <c r="D86" s="36" t="s">
        <v>92</v>
      </c>
      <c r="E86" s="38" t="s">
        <v>541</v>
      </c>
      <c r="F86" s="39" t="s">
        <v>495</v>
      </c>
      <c r="G86" s="40">
        <v>90</v>
      </c>
      <c r="H86" s="41">
        <v>0</v>
      </c>
      <c r="I86" s="41">
        <f>ROUND(G86*H86,P4)</f>
        <v>0</v>
      </c>
      <c r="J86" s="36"/>
      <c r="O86" s="42">
        <f>I86*0.21</f>
        <v>0</v>
      </c>
      <c r="P86">
        <v>3</v>
      </c>
    </row>
    <row r="87">
      <c r="A87" s="36" t="s">
        <v>56</v>
      </c>
      <c r="B87" s="43"/>
      <c r="C87" s="44"/>
      <c r="D87" s="44"/>
      <c r="E87" s="50" t="s">
        <v>92</v>
      </c>
      <c r="F87" s="44"/>
      <c r="G87" s="44"/>
      <c r="H87" s="44"/>
      <c r="I87" s="44"/>
      <c r="J87" s="45"/>
    </row>
    <row r="88">
      <c r="A88" s="36" t="s">
        <v>60</v>
      </c>
      <c r="B88" s="43"/>
      <c r="C88" s="44"/>
      <c r="D88" s="44"/>
      <c r="E88" s="50"/>
      <c r="F88" s="44"/>
      <c r="G88" s="44"/>
      <c r="H88" s="44"/>
      <c r="I88" s="44"/>
      <c r="J88" s="45"/>
    </row>
    <row r="89">
      <c r="A89" s="36" t="s">
        <v>52</v>
      </c>
      <c r="B89" s="36">
        <v>27</v>
      </c>
      <c r="C89" s="37" t="s">
        <v>542</v>
      </c>
      <c r="D89" s="36" t="s">
        <v>92</v>
      </c>
      <c r="E89" s="38" t="s">
        <v>543</v>
      </c>
      <c r="F89" s="39" t="s">
        <v>532</v>
      </c>
      <c r="G89" s="40">
        <v>36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56</v>
      </c>
      <c r="B90" s="43"/>
      <c r="C90" s="44"/>
      <c r="D90" s="44"/>
      <c r="E90" s="50" t="s">
        <v>92</v>
      </c>
      <c r="F90" s="44"/>
      <c r="G90" s="44"/>
      <c r="H90" s="44"/>
      <c r="I90" s="44"/>
      <c r="J90" s="45"/>
    </row>
    <row r="91">
      <c r="A91" s="36" t="s">
        <v>60</v>
      </c>
      <c r="B91" s="43"/>
      <c r="C91" s="44"/>
      <c r="D91" s="44"/>
      <c r="E91" s="50"/>
      <c r="F91" s="44"/>
      <c r="G91" s="44"/>
      <c r="H91" s="44"/>
      <c r="I91" s="44"/>
      <c r="J91" s="45"/>
    </row>
    <row r="92">
      <c r="A92" s="36" t="s">
        <v>52</v>
      </c>
      <c r="B92" s="36">
        <v>28</v>
      </c>
      <c r="C92" s="37" t="s">
        <v>544</v>
      </c>
      <c r="D92" s="36" t="s">
        <v>92</v>
      </c>
      <c r="E92" s="38" t="s">
        <v>545</v>
      </c>
      <c r="F92" s="39" t="s">
        <v>523</v>
      </c>
      <c r="G92" s="40">
        <v>108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56</v>
      </c>
      <c r="B93" s="43"/>
      <c r="C93" s="44"/>
      <c r="D93" s="44"/>
      <c r="E93" s="50" t="s">
        <v>92</v>
      </c>
      <c r="F93" s="44"/>
      <c r="G93" s="44"/>
      <c r="H93" s="44"/>
      <c r="I93" s="44"/>
      <c r="J93" s="45"/>
    </row>
    <row r="94">
      <c r="A94" s="36" t="s">
        <v>60</v>
      </c>
      <c r="B94" s="43"/>
      <c r="C94" s="44"/>
      <c r="D94" s="44"/>
      <c r="E94" s="50"/>
      <c r="F94" s="44"/>
      <c r="G94" s="44"/>
      <c r="H94" s="44"/>
      <c r="I94" s="44"/>
      <c r="J94" s="45"/>
    </row>
    <row r="95">
      <c r="A95" s="36" t="s">
        <v>52</v>
      </c>
      <c r="B95" s="36">
        <v>29</v>
      </c>
      <c r="C95" s="37" t="s">
        <v>546</v>
      </c>
      <c r="D95" s="36" t="s">
        <v>92</v>
      </c>
      <c r="E95" s="38" t="s">
        <v>547</v>
      </c>
      <c r="F95" s="39" t="s">
        <v>495</v>
      </c>
      <c r="G95" s="40">
        <v>180</v>
      </c>
      <c r="H95" s="41">
        <v>0</v>
      </c>
      <c r="I95" s="41">
        <f>ROUND(G95*H95,P4)</f>
        <v>0</v>
      </c>
      <c r="J95" s="36"/>
      <c r="O95" s="42">
        <f>I95*0.21</f>
        <v>0</v>
      </c>
      <c r="P95">
        <v>3</v>
      </c>
    </row>
    <row r="96">
      <c r="A96" s="36" t="s">
        <v>56</v>
      </c>
      <c r="B96" s="43"/>
      <c r="C96" s="44"/>
      <c r="D96" s="44"/>
      <c r="E96" s="50" t="s">
        <v>92</v>
      </c>
      <c r="F96" s="44"/>
      <c r="G96" s="44"/>
      <c r="H96" s="44"/>
      <c r="I96" s="44"/>
      <c r="J96" s="45"/>
    </row>
    <row r="97">
      <c r="A97" s="36" t="s">
        <v>60</v>
      </c>
      <c r="B97" s="43"/>
      <c r="C97" s="44"/>
      <c r="D97" s="44"/>
      <c r="E97" s="50"/>
      <c r="F97" s="44"/>
      <c r="G97" s="44"/>
      <c r="H97" s="44"/>
      <c r="I97" s="44"/>
      <c r="J97" s="45"/>
    </row>
    <row r="98">
      <c r="A98" s="36" t="s">
        <v>52</v>
      </c>
      <c r="B98" s="36">
        <v>30</v>
      </c>
      <c r="C98" s="37" t="s">
        <v>548</v>
      </c>
      <c r="D98" s="36" t="s">
        <v>92</v>
      </c>
      <c r="E98" s="38" t="s">
        <v>549</v>
      </c>
      <c r="F98" s="39" t="s">
        <v>471</v>
      </c>
      <c r="G98" s="40">
        <v>22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>
      <c r="A99" s="36" t="s">
        <v>56</v>
      </c>
      <c r="B99" s="43"/>
      <c r="C99" s="44"/>
      <c r="D99" s="44"/>
      <c r="E99" s="38" t="s">
        <v>550</v>
      </c>
      <c r="F99" s="44"/>
      <c r="G99" s="44"/>
      <c r="H99" s="44"/>
      <c r="I99" s="44"/>
      <c r="J99" s="45"/>
    </row>
    <row r="100">
      <c r="A100" s="36" t="s">
        <v>60</v>
      </c>
      <c r="B100" s="43"/>
      <c r="C100" s="44"/>
      <c r="D100" s="44"/>
      <c r="E100" s="50"/>
      <c r="F100" s="44"/>
      <c r="G100" s="44"/>
      <c r="H100" s="44"/>
      <c r="I100" s="44"/>
      <c r="J100" s="45"/>
    </row>
    <row r="101">
      <c r="A101" s="36" t="s">
        <v>52</v>
      </c>
      <c r="B101" s="36">
        <v>31</v>
      </c>
      <c r="C101" s="37" t="s">
        <v>551</v>
      </c>
      <c r="D101" s="36" t="s">
        <v>92</v>
      </c>
      <c r="E101" s="38" t="s">
        <v>552</v>
      </c>
      <c r="F101" s="39" t="s">
        <v>468</v>
      </c>
      <c r="G101" s="40">
        <v>23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56</v>
      </c>
      <c r="B102" s="43"/>
      <c r="C102" s="44"/>
      <c r="D102" s="44"/>
      <c r="E102" s="50" t="s">
        <v>92</v>
      </c>
      <c r="F102" s="44"/>
      <c r="G102" s="44"/>
      <c r="H102" s="44"/>
      <c r="I102" s="44"/>
      <c r="J102" s="45"/>
    </row>
    <row r="103">
      <c r="A103" s="36" t="s">
        <v>60</v>
      </c>
      <c r="B103" s="43"/>
      <c r="C103" s="44"/>
      <c r="D103" s="44"/>
      <c r="E103" s="50"/>
      <c r="F103" s="44"/>
      <c r="G103" s="44"/>
      <c r="H103" s="44"/>
      <c r="I103" s="44"/>
      <c r="J103" s="45"/>
    </row>
    <row r="104">
      <c r="A104" s="36" t="s">
        <v>52</v>
      </c>
      <c r="B104" s="36">
        <v>32</v>
      </c>
      <c r="C104" s="37" t="s">
        <v>553</v>
      </c>
      <c r="D104" s="36" t="s">
        <v>92</v>
      </c>
      <c r="E104" s="38" t="s">
        <v>554</v>
      </c>
      <c r="F104" s="39" t="s">
        <v>471</v>
      </c>
      <c r="G104" s="40">
        <v>22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56</v>
      </c>
      <c r="B105" s="43"/>
      <c r="C105" s="44"/>
      <c r="D105" s="44"/>
      <c r="E105" s="50" t="s">
        <v>92</v>
      </c>
      <c r="F105" s="44"/>
      <c r="G105" s="44"/>
      <c r="H105" s="44"/>
      <c r="I105" s="44"/>
      <c r="J105" s="45"/>
    </row>
    <row r="106">
      <c r="A106" s="36" t="s">
        <v>60</v>
      </c>
      <c r="B106" s="43"/>
      <c r="C106" s="44"/>
      <c r="D106" s="44"/>
      <c r="E106" s="50"/>
      <c r="F106" s="44"/>
      <c r="G106" s="44"/>
      <c r="H106" s="44"/>
      <c r="I106" s="44"/>
      <c r="J106" s="45"/>
    </row>
    <row r="107">
      <c r="A107" s="36" t="s">
        <v>52</v>
      </c>
      <c r="B107" s="36">
        <v>33</v>
      </c>
      <c r="C107" s="37" t="s">
        <v>555</v>
      </c>
      <c r="D107" s="36" t="s">
        <v>92</v>
      </c>
      <c r="E107" s="38" t="s">
        <v>556</v>
      </c>
      <c r="F107" s="39" t="s">
        <v>471</v>
      </c>
      <c r="G107" s="40">
        <v>23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56</v>
      </c>
      <c r="B108" s="43"/>
      <c r="C108" s="44"/>
      <c r="D108" s="44"/>
      <c r="E108" s="50" t="s">
        <v>92</v>
      </c>
      <c r="F108" s="44"/>
      <c r="G108" s="44"/>
      <c r="H108" s="44"/>
      <c r="I108" s="44"/>
      <c r="J108" s="45"/>
    </row>
    <row r="109">
      <c r="A109" s="36" t="s">
        <v>60</v>
      </c>
      <c r="B109" s="43"/>
      <c r="C109" s="44"/>
      <c r="D109" s="44"/>
      <c r="E109" s="50"/>
      <c r="F109" s="44"/>
      <c r="G109" s="44"/>
      <c r="H109" s="44"/>
      <c r="I109" s="44"/>
      <c r="J109" s="45"/>
    </row>
    <row r="110">
      <c r="A110" s="36" t="s">
        <v>52</v>
      </c>
      <c r="B110" s="36">
        <v>34</v>
      </c>
      <c r="C110" s="37" t="s">
        <v>557</v>
      </c>
      <c r="D110" s="36" t="s">
        <v>92</v>
      </c>
      <c r="E110" s="38" t="s">
        <v>558</v>
      </c>
      <c r="F110" s="39" t="s">
        <v>495</v>
      </c>
      <c r="G110" s="40">
        <v>680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56</v>
      </c>
      <c r="B111" s="43"/>
      <c r="C111" s="44"/>
      <c r="D111" s="44"/>
      <c r="E111" s="50" t="s">
        <v>92</v>
      </c>
      <c r="F111" s="44"/>
      <c r="G111" s="44"/>
      <c r="H111" s="44"/>
      <c r="I111" s="44"/>
      <c r="J111" s="45"/>
    </row>
    <row r="112">
      <c r="A112" s="36" t="s">
        <v>60</v>
      </c>
      <c r="B112" s="43"/>
      <c r="C112" s="44"/>
      <c r="D112" s="44"/>
      <c r="E112" s="50"/>
      <c r="F112" s="44"/>
      <c r="G112" s="44"/>
      <c r="H112" s="44"/>
      <c r="I112" s="44"/>
      <c r="J112" s="45"/>
    </row>
    <row r="113">
      <c r="A113" s="36" t="s">
        <v>52</v>
      </c>
      <c r="B113" s="36">
        <v>35</v>
      </c>
      <c r="C113" s="37" t="s">
        <v>559</v>
      </c>
      <c r="D113" s="36" t="s">
        <v>92</v>
      </c>
      <c r="E113" s="38" t="s">
        <v>560</v>
      </c>
      <c r="F113" s="39" t="s">
        <v>495</v>
      </c>
      <c r="G113" s="40">
        <v>680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56</v>
      </c>
      <c r="B114" s="43"/>
      <c r="C114" s="44"/>
      <c r="D114" s="44"/>
      <c r="E114" s="50" t="s">
        <v>92</v>
      </c>
      <c r="F114" s="44"/>
      <c r="G114" s="44"/>
      <c r="H114" s="44"/>
      <c r="I114" s="44"/>
      <c r="J114" s="45"/>
    </row>
    <row r="115">
      <c r="A115" s="36" t="s">
        <v>60</v>
      </c>
      <c r="B115" s="43"/>
      <c r="C115" s="44"/>
      <c r="D115" s="44"/>
      <c r="E115" s="50"/>
      <c r="F115" s="44"/>
      <c r="G115" s="44"/>
      <c r="H115" s="44"/>
      <c r="I115" s="44"/>
      <c r="J115" s="45"/>
    </row>
    <row r="116">
      <c r="A116" s="36" t="s">
        <v>52</v>
      </c>
      <c r="B116" s="36">
        <v>36</v>
      </c>
      <c r="C116" s="37" t="s">
        <v>561</v>
      </c>
      <c r="D116" s="36" t="s">
        <v>92</v>
      </c>
      <c r="E116" s="38" t="s">
        <v>562</v>
      </c>
      <c r="F116" s="39" t="s">
        <v>495</v>
      </c>
      <c r="G116" s="40">
        <v>650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56</v>
      </c>
      <c r="B117" s="43"/>
      <c r="C117" s="44"/>
      <c r="D117" s="44"/>
      <c r="E117" s="50" t="s">
        <v>92</v>
      </c>
      <c r="F117" s="44"/>
      <c r="G117" s="44"/>
      <c r="H117" s="44"/>
      <c r="I117" s="44"/>
      <c r="J117" s="45"/>
    </row>
    <row r="118">
      <c r="A118" s="36" t="s">
        <v>60</v>
      </c>
      <c r="B118" s="43"/>
      <c r="C118" s="44"/>
      <c r="D118" s="44"/>
      <c r="E118" s="50"/>
      <c r="F118" s="44"/>
      <c r="G118" s="44"/>
      <c r="H118" s="44"/>
      <c r="I118" s="44"/>
      <c r="J118" s="45"/>
    </row>
    <row r="119">
      <c r="A119" s="36" t="s">
        <v>52</v>
      </c>
      <c r="B119" s="36">
        <v>37</v>
      </c>
      <c r="C119" s="37" t="s">
        <v>563</v>
      </c>
      <c r="D119" s="36" t="s">
        <v>92</v>
      </c>
      <c r="E119" s="38" t="s">
        <v>564</v>
      </c>
      <c r="F119" s="39" t="s">
        <v>468</v>
      </c>
      <c r="G119" s="40">
        <v>24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>
      <c r="A120" s="36" t="s">
        <v>56</v>
      </c>
      <c r="B120" s="43"/>
      <c r="C120" s="44"/>
      <c r="D120" s="44"/>
      <c r="E120" s="50" t="s">
        <v>92</v>
      </c>
      <c r="F120" s="44"/>
      <c r="G120" s="44"/>
      <c r="H120" s="44"/>
      <c r="I120" s="44"/>
      <c r="J120" s="45"/>
    </row>
    <row r="121">
      <c r="A121" s="36" t="s">
        <v>60</v>
      </c>
      <c r="B121" s="43"/>
      <c r="C121" s="44"/>
      <c r="D121" s="44"/>
      <c r="E121" s="50"/>
      <c r="F121" s="44"/>
      <c r="G121" s="44"/>
      <c r="H121" s="44"/>
      <c r="I121" s="44"/>
      <c r="J121" s="45"/>
    </row>
    <row r="122">
      <c r="A122" s="36" t="s">
        <v>52</v>
      </c>
      <c r="B122" s="36">
        <v>38</v>
      </c>
      <c r="C122" s="37" t="s">
        <v>565</v>
      </c>
      <c r="D122" s="36" t="s">
        <v>92</v>
      </c>
      <c r="E122" s="38" t="s">
        <v>566</v>
      </c>
      <c r="F122" s="39" t="s">
        <v>471</v>
      </c>
      <c r="G122" s="40">
        <v>23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56</v>
      </c>
      <c r="B123" s="43"/>
      <c r="C123" s="44"/>
      <c r="D123" s="44"/>
      <c r="E123" s="50" t="s">
        <v>92</v>
      </c>
      <c r="F123" s="44"/>
      <c r="G123" s="44"/>
      <c r="H123" s="44"/>
      <c r="I123" s="44"/>
      <c r="J123" s="45"/>
    </row>
    <row r="124">
      <c r="A124" s="36" t="s">
        <v>60</v>
      </c>
      <c r="B124" s="43"/>
      <c r="C124" s="44"/>
      <c r="D124" s="44"/>
      <c r="E124" s="50"/>
      <c r="F124" s="44"/>
      <c r="G124" s="44"/>
      <c r="H124" s="44"/>
      <c r="I124" s="44"/>
      <c r="J124" s="45"/>
    </row>
    <row r="125">
      <c r="A125" s="36" t="s">
        <v>52</v>
      </c>
      <c r="B125" s="36">
        <v>39</v>
      </c>
      <c r="C125" s="37" t="s">
        <v>567</v>
      </c>
      <c r="D125" s="36" t="s">
        <v>92</v>
      </c>
      <c r="E125" s="38" t="s">
        <v>568</v>
      </c>
      <c r="F125" s="39" t="s">
        <v>468</v>
      </c>
      <c r="G125" s="40">
        <v>12</v>
      </c>
      <c r="H125" s="41">
        <v>0</v>
      </c>
      <c r="I125" s="41">
        <f>ROUND(G125*H125,P4)</f>
        <v>0</v>
      </c>
      <c r="J125" s="36"/>
      <c r="O125" s="42">
        <f>I125*0.21</f>
        <v>0</v>
      </c>
      <c r="P125">
        <v>3</v>
      </c>
    </row>
    <row r="126">
      <c r="A126" s="36" t="s">
        <v>56</v>
      </c>
      <c r="B126" s="43"/>
      <c r="C126" s="44"/>
      <c r="D126" s="44"/>
      <c r="E126" s="50" t="s">
        <v>92</v>
      </c>
      <c r="F126" s="44"/>
      <c r="G126" s="44"/>
      <c r="H126" s="44"/>
      <c r="I126" s="44"/>
      <c r="J126" s="45"/>
    </row>
    <row r="127">
      <c r="A127" s="36" t="s">
        <v>60</v>
      </c>
      <c r="B127" s="43"/>
      <c r="C127" s="44"/>
      <c r="D127" s="44"/>
      <c r="E127" s="50"/>
      <c r="F127" s="44"/>
      <c r="G127" s="44"/>
      <c r="H127" s="44"/>
      <c r="I127" s="44"/>
      <c r="J127" s="45"/>
    </row>
    <row r="128">
      <c r="A128" s="36" t="s">
        <v>52</v>
      </c>
      <c r="B128" s="36">
        <v>40</v>
      </c>
      <c r="C128" s="37" t="s">
        <v>569</v>
      </c>
      <c r="D128" s="36" t="s">
        <v>92</v>
      </c>
      <c r="E128" s="38" t="s">
        <v>570</v>
      </c>
      <c r="F128" s="39" t="s">
        <v>468</v>
      </c>
      <c r="G128" s="40">
        <v>40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56</v>
      </c>
      <c r="B129" s="43"/>
      <c r="C129" s="44"/>
      <c r="D129" s="44"/>
      <c r="E129" s="50" t="s">
        <v>92</v>
      </c>
      <c r="F129" s="44"/>
      <c r="G129" s="44"/>
      <c r="H129" s="44"/>
      <c r="I129" s="44"/>
      <c r="J129" s="45"/>
    </row>
    <row r="130">
      <c r="A130" s="36" t="s">
        <v>60</v>
      </c>
      <c r="B130" s="43"/>
      <c r="C130" s="44"/>
      <c r="D130" s="44"/>
      <c r="E130" s="50"/>
      <c r="F130" s="44"/>
      <c r="G130" s="44"/>
      <c r="H130" s="44"/>
      <c r="I130" s="44"/>
      <c r="J130" s="45"/>
    </row>
    <row r="131">
      <c r="A131" s="36" t="s">
        <v>52</v>
      </c>
      <c r="B131" s="36">
        <v>41</v>
      </c>
      <c r="C131" s="37" t="s">
        <v>571</v>
      </c>
      <c r="D131" s="36" t="s">
        <v>92</v>
      </c>
      <c r="E131" s="38" t="s">
        <v>572</v>
      </c>
      <c r="F131" s="39" t="s">
        <v>471</v>
      </c>
      <c r="G131" s="40">
        <v>23</v>
      </c>
      <c r="H131" s="41">
        <v>0</v>
      </c>
      <c r="I131" s="41">
        <f>ROUND(G131*H131,P4)</f>
        <v>0</v>
      </c>
      <c r="J131" s="36"/>
      <c r="O131" s="42">
        <f>I131*0.21</f>
        <v>0</v>
      </c>
      <c r="P131">
        <v>3</v>
      </c>
    </row>
    <row r="132">
      <c r="A132" s="36" t="s">
        <v>56</v>
      </c>
      <c r="B132" s="43"/>
      <c r="C132" s="44"/>
      <c r="D132" s="44"/>
      <c r="E132" s="50" t="s">
        <v>92</v>
      </c>
      <c r="F132" s="44"/>
      <c r="G132" s="44"/>
      <c r="H132" s="44"/>
      <c r="I132" s="44"/>
      <c r="J132" s="45"/>
    </row>
    <row r="133">
      <c r="A133" s="36" t="s">
        <v>60</v>
      </c>
      <c r="B133" s="43"/>
      <c r="C133" s="44"/>
      <c r="D133" s="44"/>
      <c r="E133" s="50"/>
      <c r="F133" s="44"/>
      <c r="G133" s="44"/>
      <c r="H133" s="44"/>
      <c r="I133" s="44"/>
      <c r="J133" s="45"/>
    </row>
    <row r="134">
      <c r="A134" s="36" t="s">
        <v>52</v>
      </c>
      <c r="B134" s="36">
        <v>42</v>
      </c>
      <c r="C134" s="37" t="s">
        <v>573</v>
      </c>
      <c r="D134" s="36" t="s">
        <v>92</v>
      </c>
      <c r="E134" s="38" t="s">
        <v>574</v>
      </c>
      <c r="F134" s="39" t="s">
        <v>471</v>
      </c>
      <c r="G134" s="40">
        <v>23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56</v>
      </c>
      <c r="B135" s="43"/>
      <c r="C135" s="44"/>
      <c r="D135" s="44"/>
      <c r="E135" s="50" t="s">
        <v>92</v>
      </c>
      <c r="F135" s="44"/>
      <c r="G135" s="44"/>
      <c r="H135" s="44"/>
      <c r="I135" s="44"/>
      <c r="J135" s="45"/>
    </row>
    <row r="136">
      <c r="A136" s="36" t="s">
        <v>60</v>
      </c>
      <c r="B136" s="47"/>
      <c r="C136" s="48"/>
      <c r="D136" s="48"/>
      <c r="E136" s="51"/>
      <c r="F136" s="48"/>
      <c r="G136" s="48"/>
      <c r="H136" s="48"/>
      <c r="I136" s="48"/>
      <c r="J13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11</v>
      </c>
      <c r="I3" s="24">
        <f>SUMIFS(I8:I28,A8:A28,"SD")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50</v>
      </c>
      <c r="D8" s="33"/>
      <c r="E8" s="30" t="s">
        <v>51</v>
      </c>
      <c r="F8" s="33"/>
      <c r="G8" s="33"/>
      <c r="H8" s="33"/>
      <c r="I8" s="34">
        <f>SUMIFS(I9:I28,A9:A28,"P")</f>
        <v>0</v>
      </c>
      <c r="J8" s="35"/>
    </row>
    <row r="9">
      <c r="A9" s="36" t="s">
        <v>52</v>
      </c>
      <c r="B9" s="36">
        <v>1</v>
      </c>
      <c r="C9" s="37" t="s">
        <v>53</v>
      </c>
      <c r="D9" s="36"/>
      <c r="E9" s="38" t="s">
        <v>54</v>
      </c>
      <c r="F9" s="39" t="s">
        <v>55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120">
      <c r="A10" s="36" t="s">
        <v>56</v>
      </c>
      <c r="B10" s="43"/>
      <c r="C10" s="44"/>
      <c r="D10" s="44"/>
      <c r="E10" s="38" t="s">
        <v>57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59</v>
      </c>
      <c r="F11" s="44"/>
      <c r="G11" s="44"/>
      <c r="H11" s="44"/>
      <c r="I11" s="44"/>
      <c r="J11" s="45"/>
    </row>
    <row r="12" ht="60">
      <c r="A12" s="36" t="s">
        <v>60</v>
      </c>
      <c r="B12" s="43"/>
      <c r="C12" s="44"/>
      <c r="D12" s="44"/>
      <c r="E12" s="38" t="s">
        <v>61</v>
      </c>
      <c r="F12" s="44"/>
      <c r="G12" s="44"/>
      <c r="H12" s="44"/>
      <c r="I12" s="44"/>
      <c r="J12" s="45"/>
    </row>
    <row r="13">
      <c r="A13" s="36" t="s">
        <v>52</v>
      </c>
      <c r="B13" s="36">
        <v>2</v>
      </c>
      <c r="C13" s="37" t="s">
        <v>62</v>
      </c>
      <c r="D13" s="36"/>
      <c r="E13" s="38" t="s">
        <v>63</v>
      </c>
      <c r="F13" s="39" t="s">
        <v>55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90">
      <c r="A14" s="36" t="s">
        <v>56</v>
      </c>
      <c r="B14" s="43"/>
      <c r="C14" s="44"/>
      <c r="D14" s="44"/>
      <c r="E14" s="38" t="s">
        <v>64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59</v>
      </c>
      <c r="F15" s="44"/>
      <c r="G15" s="44"/>
      <c r="H15" s="44"/>
      <c r="I15" s="44"/>
      <c r="J15" s="45"/>
    </row>
    <row r="16" ht="60">
      <c r="A16" s="36" t="s">
        <v>60</v>
      </c>
      <c r="B16" s="43"/>
      <c r="C16" s="44"/>
      <c r="D16" s="44"/>
      <c r="E16" s="38" t="s">
        <v>65</v>
      </c>
      <c r="F16" s="44"/>
      <c r="G16" s="44"/>
      <c r="H16" s="44"/>
      <c r="I16" s="44"/>
      <c r="J16" s="45"/>
    </row>
    <row r="17">
      <c r="A17" s="36" t="s">
        <v>52</v>
      </c>
      <c r="B17" s="36">
        <v>3</v>
      </c>
      <c r="C17" s="37" t="s">
        <v>66</v>
      </c>
      <c r="D17" s="36"/>
      <c r="E17" s="38" t="s">
        <v>67</v>
      </c>
      <c r="F17" s="39" t="s">
        <v>55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56</v>
      </c>
      <c r="B18" s="43"/>
      <c r="C18" s="44"/>
      <c r="D18" s="44"/>
      <c r="E18" s="38" t="s">
        <v>68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69</v>
      </c>
      <c r="F19" s="44"/>
      <c r="G19" s="44"/>
      <c r="H19" s="44"/>
      <c r="I19" s="44"/>
      <c r="J19" s="45"/>
    </row>
    <row r="20" ht="60">
      <c r="A20" s="36" t="s">
        <v>60</v>
      </c>
      <c r="B20" s="43"/>
      <c r="C20" s="44"/>
      <c r="D20" s="44"/>
      <c r="E20" s="38" t="s">
        <v>70</v>
      </c>
      <c r="F20" s="44"/>
      <c r="G20" s="44"/>
      <c r="H20" s="44"/>
      <c r="I20" s="44"/>
      <c r="J20" s="45"/>
    </row>
    <row r="21">
      <c r="A21" s="36" t="s">
        <v>52</v>
      </c>
      <c r="B21" s="36">
        <v>4</v>
      </c>
      <c r="C21" s="37" t="s">
        <v>71</v>
      </c>
      <c r="D21" s="36"/>
      <c r="E21" s="38" t="s">
        <v>72</v>
      </c>
      <c r="F21" s="39" t="s">
        <v>55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45">
      <c r="A22" s="36" t="s">
        <v>56</v>
      </c>
      <c r="B22" s="43"/>
      <c r="C22" s="44"/>
      <c r="D22" s="44"/>
      <c r="E22" s="38" t="s">
        <v>73</v>
      </c>
      <c r="F22" s="44"/>
      <c r="G22" s="44"/>
      <c r="H22" s="44"/>
      <c r="I22" s="44"/>
      <c r="J22" s="45"/>
    </row>
    <row r="23">
      <c r="A23" s="36" t="s">
        <v>58</v>
      </c>
      <c r="B23" s="43"/>
      <c r="C23" s="44"/>
      <c r="D23" s="44"/>
      <c r="E23" s="46" t="s">
        <v>74</v>
      </c>
      <c r="F23" s="44"/>
      <c r="G23" s="44"/>
      <c r="H23" s="44"/>
      <c r="I23" s="44"/>
      <c r="J23" s="45"/>
    </row>
    <row r="24" ht="60">
      <c r="A24" s="36" t="s">
        <v>60</v>
      </c>
      <c r="B24" s="43"/>
      <c r="C24" s="44"/>
      <c r="D24" s="44"/>
      <c r="E24" s="38" t="s">
        <v>70</v>
      </c>
      <c r="F24" s="44"/>
      <c r="G24" s="44"/>
      <c r="H24" s="44"/>
      <c r="I24" s="44"/>
      <c r="J24" s="45"/>
    </row>
    <row r="25">
      <c r="A25" s="36" t="s">
        <v>52</v>
      </c>
      <c r="B25" s="36">
        <v>5</v>
      </c>
      <c r="C25" s="37" t="s">
        <v>75</v>
      </c>
      <c r="D25" s="36"/>
      <c r="E25" s="38" t="s">
        <v>76</v>
      </c>
      <c r="F25" s="39" t="s">
        <v>55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56</v>
      </c>
      <c r="B26" s="43"/>
      <c r="C26" s="44"/>
      <c r="D26" s="44"/>
      <c r="E26" s="38" t="s">
        <v>77</v>
      </c>
      <c r="F26" s="44"/>
      <c r="G26" s="44"/>
      <c r="H26" s="44"/>
      <c r="I26" s="44"/>
      <c r="J26" s="45"/>
    </row>
    <row r="27">
      <c r="A27" s="36" t="s">
        <v>58</v>
      </c>
      <c r="B27" s="43"/>
      <c r="C27" s="44"/>
      <c r="D27" s="44"/>
      <c r="E27" s="46" t="s">
        <v>74</v>
      </c>
      <c r="F27" s="44"/>
      <c r="G27" s="44"/>
      <c r="H27" s="44"/>
      <c r="I27" s="44"/>
      <c r="J27" s="45"/>
    </row>
    <row r="28" ht="75">
      <c r="A28" s="36" t="s">
        <v>60</v>
      </c>
      <c r="B28" s="47"/>
      <c r="C28" s="48"/>
      <c r="D28" s="48"/>
      <c r="E28" s="38" t="s">
        <v>78</v>
      </c>
      <c r="F28" s="48"/>
      <c r="G28" s="48"/>
      <c r="H28" s="48"/>
      <c r="I28" s="48"/>
      <c r="J2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13</v>
      </c>
      <c r="I3" s="24">
        <f>SUMIFS(I8:I20,A8:A20,"SD")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50</v>
      </c>
      <c r="D8" s="33"/>
      <c r="E8" s="30" t="s">
        <v>51</v>
      </c>
      <c r="F8" s="33"/>
      <c r="G8" s="33"/>
      <c r="H8" s="33"/>
      <c r="I8" s="34">
        <f>SUMIFS(I9:I20,A9:A20,"P")</f>
        <v>0</v>
      </c>
      <c r="J8" s="35"/>
    </row>
    <row r="9">
      <c r="A9" s="36" t="s">
        <v>52</v>
      </c>
      <c r="B9" s="36">
        <v>1</v>
      </c>
      <c r="C9" s="37" t="s">
        <v>79</v>
      </c>
      <c r="D9" s="36"/>
      <c r="E9" s="38" t="s">
        <v>80</v>
      </c>
      <c r="F9" s="39" t="s">
        <v>55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38" t="s">
        <v>81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74</v>
      </c>
      <c r="F11" s="44"/>
      <c r="G11" s="44"/>
      <c r="H11" s="44"/>
      <c r="I11" s="44"/>
      <c r="J11" s="45"/>
    </row>
    <row r="12" ht="105">
      <c r="A12" s="36" t="s">
        <v>60</v>
      </c>
      <c r="B12" s="43"/>
      <c r="C12" s="44"/>
      <c r="D12" s="44"/>
      <c r="E12" s="38" t="s">
        <v>82</v>
      </c>
      <c r="F12" s="44"/>
      <c r="G12" s="44"/>
      <c r="H12" s="44"/>
      <c r="I12" s="44"/>
      <c r="J12" s="45"/>
    </row>
    <row r="13">
      <c r="A13" s="36" t="s">
        <v>52</v>
      </c>
      <c r="B13" s="36">
        <v>2</v>
      </c>
      <c r="C13" s="37" t="s">
        <v>83</v>
      </c>
      <c r="D13" s="36"/>
      <c r="E13" s="38" t="s">
        <v>84</v>
      </c>
      <c r="F13" s="39" t="s">
        <v>55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60">
      <c r="A14" s="36" t="s">
        <v>56</v>
      </c>
      <c r="B14" s="43"/>
      <c r="C14" s="44"/>
      <c r="D14" s="44"/>
      <c r="E14" s="38" t="s">
        <v>85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74</v>
      </c>
      <c r="F15" s="44"/>
      <c r="G15" s="44"/>
      <c r="H15" s="44"/>
      <c r="I15" s="44"/>
      <c r="J15" s="45"/>
    </row>
    <row r="16" ht="60">
      <c r="A16" s="36" t="s">
        <v>60</v>
      </c>
      <c r="B16" s="43"/>
      <c r="C16" s="44"/>
      <c r="D16" s="44"/>
      <c r="E16" s="38" t="s">
        <v>70</v>
      </c>
      <c r="F16" s="44"/>
      <c r="G16" s="44"/>
      <c r="H16" s="44"/>
      <c r="I16" s="44"/>
      <c r="J16" s="45"/>
    </row>
    <row r="17">
      <c r="A17" s="36" t="s">
        <v>52</v>
      </c>
      <c r="B17" s="36">
        <v>3</v>
      </c>
      <c r="C17" s="37" t="s">
        <v>86</v>
      </c>
      <c r="D17" s="36"/>
      <c r="E17" s="38" t="s">
        <v>87</v>
      </c>
      <c r="F17" s="39" t="s">
        <v>55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56</v>
      </c>
      <c r="B18" s="43"/>
      <c r="C18" s="44"/>
      <c r="D18" s="44"/>
      <c r="E18" s="38" t="s">
        <v>88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59</v>
      </c>
      <c r="F19" s="44"/>
      <c r="G19" s="44"/>
      <c r="H19" s="44"/>
      <c r="I19" s="44"/>
      <c r="J19" s="45"/>
    </row>
    <row r="20" ht="60">
      <c r="A20" s="36" t="s">
        <v>60</v>
      </c>
      <c r="B20" s="47"/>
      <c r="C20" s="48"/>
      <c r="D20" s="48"/>
      <c r="E20" s="38" t="s">
        <v>70</v>
      </c>
      <c r="F20" s="48"/>
      <c r="G20" s="48"/>
      <c r="H20" s="48"/>
      <c r="I20" s="48"/>
      <c r="J2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15</v>
      </c>
      <c r="I3" s="24">
        <f>SUMIFS(I8:I63,A8:A63,"SD")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50</v>
      </c>
      <c r="D8" s="33"/>
      <c r="E8" s="30" t="s">
        <v>51</v>
      </c>
      <c r="F8" s="33"/>
      <c r="G8" s="33"/>
      <c r="H8" s="33"/>
      <c r="I8" s="34">
        <f>SUMIFS(I9:I24,A9:A24,"P")</f>
        <v>0</v>
      </c>
      <c r="J8" s="35"/>
    </row>
    <row r="9" ht="30">
      <c r="A9" s="36" t="s">
        <v>52</v>
      </c>
      <c r="B9" s="36">
        <v>1</v>
      </c>
      <c r="C9" s="37" t="s">
        <v>89</v>
      </c>
      <c r="D9" s="36"/>
      <c r="E9" s="38" t="s">
        <v>90</v>
      </c>
      <c r="F9" s="39" t="s">
        <v>91</v>
      </c>
      <c r="G9" s="40">
        <v>115.89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50" t="s">
        <v>92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93</v>
      </c>
      <c r="F11" s="44"/>
      <c r="G11" s="44"/>
      <c r="H11" s="44"/>
      <c r="I11" s="44"/>
      <c r="J11" s="45"/>
    </row>
    <row r="12" ht="165">
      <c r="A12" s="36" t="s">
        <v>60</v>
      </c>
      <c r="B12" s="43"/>
      <c r="C12" s="44"/>
      <c r="D12" s="44"/>
      <c r="E12" s="38" t="s">
        <v>94</v>
      </c>
      <c r="F12" s="44"/>
      <c r="G12" s="44"/>
      <c r="H12" s="44"/>
      <c r="I12" s="44"/>
      <c r="J12" s="45"/>
    </row>
    <row r="13" ht="30">
      <c r="A13" s="36" t="s">
        <v>52</v>
      </c>
      <c r="B13" s="36">
        <v>2</v>
      </c>
      <c r="C13" s="37" t="s">
        <v>95</v>
      </c>
      <c r="D13" s="36"/>
      <c r="E13" s="38" t="s">
        <v>96</v>
      </c>
      <c r="F13" s="39" t="s">
        <v>91</v>
      </c>
      <c r="G13" s="40">
        <v>769.38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56</v>
      </c>
      <c r="B14" s="43"/>
      <c r="C14" s="44"/>
      <c r="D14" s="44"/>
      <c r="E14" s="50" t="s">
        <v>92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97</v>
      </c>
      <c r="F15" s="44"/>
      <c r="G15" s="44"/>
      <c r="H15" s="44"/>
      <c r="I15" s="44"/>
      <c r="J15" s="45"/>
    </row>
    <row r="16" ht="165">
      <c r="A16" s="36" t="s">
        <v>60</v>
      </c>
      <c r="B16" s="43"/>
      <c r="C16" s="44"/>
      <c r="D16" s="44"/>
      <c r="E16" s="38" t="s">
        <v>94</v>
      </c>
      <c r="F16" s="44"/>
      <c r="G16" s="44"/>
      <c r="H16" s="44"/>
      <c r="I16" s="44"/>
      <c r="J16" s="45"/>
    </row>
    <row r="17" ht="30">
      <c r="A17" s="36" t="s">
        <v>52</v>
      </c>
      <c r="B17" s="36">
        <v>3</v>
      </c>
      <c r="C17" s="37" t="s">
        <v>98</v>
      </c>
      <c r="D17" s="36"/>
      <c r="E17" s="38" t="s">
        <v>99</v>
      </c>
      <c r="F17" s="39" t="s">
        <v>91</v>
      </c>
      <c r="G17" s="40">
        <v>127.008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56</v>
      </c>
      <c r="B18" s="43"/>
      <c r="C18" s="44"/>
      <c r="D18" s="44"/>
      <c r="E18" s="50" t="s">
        <v>92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100</v>
      </c>
      <c r="F19" s="44"/>
      <c r="G19" s="44"/>
      <c r="H19" s="44"/>
      <c r="I19" s="44"/>
      <c r="J19" s="45"/>
    </row>
    <row r="20" ht="165">
      <c r="A20" s="36" t="s">
        <v>60</v>
      </c>
      <c r="B20" s="43"/>
      <c r="C20" s="44"/>
      <c r="D20" s="44"/>
      <c r="E20" s="38" t="s">
        <v>94</v>
      </c>
      <c r="F20" s="44"/>
      <c r="G20" s="44"/>
      <c r="H20" s="44"/>
      <c r="I20" s="44"/>
      <c r="J20" s="45"/>
    </row>
    <row r="21" ht="30">
      <c r="A21" s="36" t="s">
        <v>52</v>
      </c>
      <c r="B21" s="36">
        <v>4</v>
      </c>
      <c r="C21" s="37" t="s">
        <v>101</v>
      </c>
      <c r="D21" s="36" t="s">
        <v>92</v>
      </c>
      <c r="E21" s="38" t="s">
        <v>102</v>
      </c>
      <c r="F21" s="39" t="s">
        <v>91</v>
      </c>
      <c r="G21" s="40">
        <v>19.199999999999999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56</v>
      </c>
      <c r="B22" s="43"/>
      <c r="C22" s="44"/>
      <c r="D22" s="44"/>
      <c r="E22" s="50" t="s">
        <v>92</v>
      </c>
      <c r="F22" s="44"/>
      <c r="G22" s="44"/>
      <c r="H22" s="44"/>
      <c r="I22" s="44"/>
      <c r="J22" s="45"/>
    </row>
    <row r="23">
      <c r="A23" s="36" t="s">
        <v>58</v>
      </c>
      <c r="B23" s="43"/>
      <c r="C23" s="44"/>
      <c r="D23" s="44"/>
      <c r="E23" s="46" t="s">
        <v>103</v>
      </c>
      <c r="F23" s="44"/>
      <c r="G23" s="44"/>
      <c r="H23" s="44"/>
      <c r="I23" s="44"/>
      <c r="J23" s="45"/>
    </row>
    <row r="24" ht="165">
      <c r="A24" s="36" t="s">
        <v>60</v>
      </c>
      <c r="B24" s="43"/>
      <c r="C24" s="44"/>
      <c r="D24" s="44"/>
      <c r="E24" s="38" t="s">
        <v>94</v>
      </c>
      <c r="F24" s="44"/>
      <c r="G24" s="44"/>
      <c r="H24" s="44"/>
      <c r="I24" s="44"/>
      <c r="J24" s="45"/>
    </row>
    <row r="25">
      <c r="A25" s="30" t="s">
        <v>49</v>
      </c>
      <c r="B25" s="31"/>
      <c r="C25" s="32" t="s">
        <v>104</v>
      </c>
      <c r="D25" s="33"/>
      <c r="E25" s="30" t="s">
        <v>105</v>
      </c>
      <c r="F25" s="33"/>
      <c r="G25" s="33"/>
      <c r="H25" s="33"/>
      <c r="I25" s="34">
        <f>SUMIFS(I26:I53,A26:A53,"P")</f>
        <v>0</v>
      </c>
      <c r="J25" s="35"/>
    </row>
    <row r="26">
      <c r="A26" s="36" t="s">
        <v>52</v>
      </c>
      <c r="B26" s="36">
        <v>5</v>
      </c>
      <c r="C26" s="37" t="s">
        <v>106</v>
      </c>
      <c r="D26" s="36"/>
      <c r="E26" s="38" t="s">
        <v>107</v>
      </c>
      <c r="F26" s="39" t="s">
        <v>108</v>
      </c>
      <c r="G26" s="40">
        <v>380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56</v>
      </c>
      <c r="B27" s="43"/>
      <c r="C27" s="44"/>
      <c r="D27" s="44"/>
      <c r="E27" s="38" t="s">
        <v>109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110</v>
      </c>
      <c r="F28" s="44"/>
      <c r="G28" s="44"/>
      <c r="H28" s="44"/>
      <c r="I28" s="44"/>
      <c r="J28" s="45"/>
    </row>
    <row r="29" ht="90">
      <c r="A29" s="36" t="s">
        <v>60</v>
      </c>
      <c r="B29" s="43"/>
      <c r="C29" s="44"/>
      <c r="D29" s="44"/>
      <c r="E29" s="38" t="s">
        <v>111</v>
      </c>
      <c r="F29" s="44"/>
      <c r="G29" s="44"/>
      <c r="H29" s="44"/>
      <c r="I29" s="44"/>
      <c r="J29" s="45"/>
    </row>
    <row r="30">
      <c r="A30" s="36" t="s">
        <v>52</v>
      </c>
      <c r="B30" s="36">
        <v>6</v>
      </c>
      <c r="C30" s="37" t="s">
        <v>112</v>
      </c>
      <c r="D30" s="36"/>
      <c r="E30" s="38" t="s">
        <v>113</v>
      </c>
      <c r="F30" s="39" t="s">
        <v>108</v>
      </c>
      <c r="G30" s="40">
        <v>386.30000000000001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56</v>
      </c>
      <c r="B31" s="43"/>
      <c r="C31" s="44"/>
      <c r="D31" s="44"/>
      <c r="E31" s="38" t="s">
        <v>114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115</v>
      </c>
      <c r="F32" s="44"/>
      <c r="G32" s="44"/>
      <c r="H32" s="44"/>
      <c r="I32" s="44"/>
      <c r="J32" s="45"/>
    </row>
    <row r="33" ht="60">
      <c r="A33" s="36" t="s">
        <v>60</v>
      </c>
      <c r="B33" s="43"/>
      <c r="C33" s="44"/>
      <c r="D33" s="44"/>
      <c r="E33" s="38" t="s">
        <v>116</v>
      </c>
      <c r="F33" s="44"/>
      <c r="G33" s="44"/>
      <c r="H33" s="44"/>
      <c r="I33" s="44"/>
      <c r="J33" s="45"/>
    </row>
    <row r="34">
      <c r="A34" s="36" t="s">
        <v>52</v>
      </c>
      <c r="B34" s="36">
        <v>7</v>
      </c>
      <c r="C34" s="37" t="s">
        <v>117</v>
      </c>
      <c r="D34" s="36"/>
      <c r="E34" s="38" t="s">
        <v>118</v>
      </c>
      <c r="F34" s="39" t="s">
        <v>119</v>
      </c>
      <c r="G34" s="40">
        <v>52.920000000000002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56</v>
      </c>
      <c r="B35" s="43"/>
      <c r="C35" s="44"/>
      <c r="D35" s="44"/>
      <c r="E35" s="38" t="s">
        <v>120</v>
      </c>
      <c r="F35" s="44"/>
      <c r="G35" s="44"/>
      <c r="H35" s="44"/>
      <c r="I35" s="44"/>
      <c r="J35" s="45"/>
    </row>
    <row r="36" ht="45">
      <c r="A36" s="36" t="s">
        <v>58</v>
      </c>
      <c r="B36" s="43"/>
      <c r="C36" s="44"/>
      <c r="D36" s="44"/>
      <c r="E36" s="46" t="s">
        <v>121</v>
      </c>
      <c r="F36" s="44"/>
      <c r="G36" s="44"/>
      <c r="H36" s="44"/>
      <c r="I36" s="44"/>
      <c r="J36" s="45"/>
    </row>
    <row r="37" ht="120">
      <c r="A37" s="36" t="s">
        <v>60</v>
      </c>
      <c r="B37" s="43"/>
      <c r="C37" s="44"/>
      <c r="D37" s="44"/>
      <c r="E37" s="38" t="s">
        <v>122</v>
      </c>
      <c r="F37" s="44"/>
      <c r="G37" s="44"/>
      <c r="H37" s="44"/>
      <c r="I37" s="44"/>
      <c r="J37" s="45"/>
    </row>
    <row r="38" ht="30">
      <c r="A38" s="36" t="s">
        <v>52</v>
      </c>
      <c r="B38" s="36">
        <v>8</v>
      </c>
      <c r="C38" s="37" t="s">
        <v>123</v>
      </c>
      <c r="D38" s="36"/>
      <c r="E38" s="38" t="s">
        <v>124</v>
      </c>
      <c r="F38" s="39" t="s">
        <v>119</v>
      </c>
      <c r="G38" s="40">
        <v>384.69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56</v>
      </c>
      <c r="B39" s="43"/>
      <c r="C39" s="44"/>
      <c r="D39" s="44"/>
      <c r="E39" s="38" t="s">
        <v>125</v>
      </c>
      <c r="F39" s="44"/>
      <c r="G39" s="44"/>
      <c r="H39" s="44"/>
      <c r="I39" s="44"/>
      <c r="J39" s="45"/>
    </row>
    <row r="40" ht="45">
      <c r="A40" s="36" t="s">
        <v>58</v>
      </c>
      <c r="B40" s="43"/>
      <c r="C40" s="44"/>
      <c r="D40" s="44"/>
      <c r="E40" s="46" t="s">
        <v>126</v>
      </c>
      <c r="F40" s="44"/>
      <c r="G40" s="44"/>
      <c r="H40" s="44"/>
      <c r="I40" s="44"/>
      <c r="J40" s="45"/>
    </row>
    <row r="41" ht="120">
      <c r="A41" s="36" t="s">
        <v>60</v>
      </c>
      <c r="B41" s="43"/>
      <c r="C41" s="44"/>
      <c r="D41" s="44"/>
      <c r="E41" s="38" t="s">
        <v>122</v>
      </c>
      <c r="F41" s="44"/>
      <c r="G41" s="44"/>
      <c r="H41" s="44"/>
      <c r="I41" s="44"/>
      <c r="J41" s="45"/>
    </row>
    <row r="42" ht="30">
      <c r="A42" s="36" t="s">
        <v>52</v>
      </c>
      <c r="B42" s="36">
        <v>9</v>
      </c>
      <c r="C42" s="37" t="s">
        <v>127</v>
      </c>
      <c r="D42" s="36"/>
      <c r="E42" s="38" t="s">
        <v>128</v>
      </c>
      <c r="F42" s="39" t="s">
        <v>119</v>
      </c>
      <c r="G42" s="40">
        <v>29.850000000000001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60">
      <c r="A43" s="36" t="s">
        <v>56</v>
      </c>
      <c r="B43" s="43"/>
      <c r="C43" s="44"/>
      <c r="D43" s="44"/>
      <c r="E43" s="38" t="s">
        <v>129</v>
      </c>
      <c r="F43" s="44"/>
      <c r="G43" s="44"/>
      <c r="H43" s="44"/>
      <c r="I43" s="44"/>
      <c r="J43" s="45"/>
    </row>
    <row r="44" ht="45">
      <c r="A44" s="36" t="s">
        <v>58</v>
      </c>
      <c r="B44" s="43"/>
      <c r="C44" s="44"/>
      <c r="D44" s="44"/>
      <c r="E44" s="46" t="s">
        <v>130</v>
      </c>
      <c r="F44" s="44"/>
      <c r="G44" s="44"/>
      <c r="H44" s="44"/>
      <c r="I44" s="44"/>
      <c r="J44" s="45"/>
    </row>
    <row r="45" ht="120">
      <c r="A45" s="36" t="s">
        <v>60</v>
      </c>
      <c r="B45" s="43"/>
      <c r="C45" s="44"/>
      <c r="D45" s="44"/>
      <c r="E45" s="38" t="s">
        <v>122</v>
      </c>
      <c r="F45" s="44"/>
      <c r="G45" s="44"/>
      <c r="H45" s="44"/>
      <c r="I45" s="44"/>
      <c r="J45" s="45"/>
    </row>
    <row r="46">
      <c r="A46" s="36" t="s">
        <v>52</v>
      </c>
      <c r="B46" s="36">
        <v>10</v>
      </c>
      <c r="C46" s="37" t="s">
        <v>131</v>
      </c>
      <c r="D46" s="36"/>
      <c r="E46" s="38" t="s">
        <v>132</v>
      </c>
      <c r="F46" s="39" t="s">
        <v>119</v>
      </c>
      <c r="G46" s="40">
        <v>38.625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 ht="30">
      <c r="A47" s="36" t="s">
        <v>56</v>
      </c>
      <c r="B47" s="43"/>
      <c r="C47" s="44"/>
      <c r="D47" s="44"/>
      <c r="E47" s="38" t="s">
        <v>133</v>
      </c>
      <c r="F47" s="44"/>
      <c r="G47" s="44"/>
      <c r="H47" s="44"/>
      <c r="I47" s="44"/>
      <c r="J47" s="45"/>
    </row>
    <row r="48" ht="45">
      <c r="A48" s="36" t="s">
        <v>58</v>
      </c>
      <c r="B48" s="43"/>
      <c r="C48" s="44"/>
      <c r="D48" s="44"/>
      <c r="E48" s="46" t="s">
        <v>134</v>
      </c>
      <c r="F48" s="44"/>
      <c r="G48" s="44"/>
      <c r="H48" s="44"/>
      <c r="I48" s="44"/>
      <c r="J48" s="45"/>
    </row>
    <row r="49" ht="75">
      <c r="A49" s="36" t="s">
        <v>60</v>
      </c>
      <c r="B49" s="43"/>
      <c r="C49" s="44"/>
      <c r="D49" s="44"/>
      <c r="E49" s="38" t="s">
        <v>135</v>
      </c>
      <c r="F49" s="44"/>
      <c r="G49" s="44"/>
      <c r="H49" s="44"/>
      <c r="I49" s="44"/>
      <c r="J49" s="45"/>
    </row>
    <row r="50">
      <c r="A50" s="36" t="s">
        <v>52</v>
      </c>
      <c r="B50" s="36">
        <v>11</v>
      </c>
      <c r="C50" s="37" t="s">
        <v>136</v>
      </c>
      <c r="D50" s="36"/>
      <c r="E50" s="38" t="s">
        <v>137</v>
      </c>
      <c r="F50" s="39" t="s">
        <v>119</v>
      </c>
      <c r="G50" s="40">
        <v>96.569999999999993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56</v>
      </c>
      <c r="B51" s="43"/>
      <c r="C51" s="44"/>
      <c r="D51" s="44"/>
      <c r="E51" s="50" t="s">
        <v>92</v>
      </c>
      <c r="F51" s="44"/>
      <c r="G51" s="44"/>
      <c r="H51" s="44"/>
      <c r="I51" s="44"/>
      <c r="J51" s="45"/>
    </row>
    <row r="52" ht="45">
      <c r="A52" s="36" t="s">
        <v>58</v>
      </c>
      <c r="B52" s="43"/>
      <c r="C52" s="44"/>
      <c r="D52" s="44"/>
      <c r="E52" s="46" t="s">
        <v>138</v>
      </c>
      <c r="F52" s="44"/>
      <c r="G52" s="44"/>
      <c r="H52" s="44"/>
      <c r="I52" s="44"/>
      <c r="J52" s="45"/>
    </row>
    <row r="53" ht="270">
      <c r="A53" s="36" t="s">
        <v>60</v>
      </c>
      <c r="B53" s="43"/>
      <c r="C53" s="44"/>
      <c r="D53" s="44"/>
      <c r="E53" s="38" t="s">
        <v>139</v>
      </c>
      <c r="F53" s="44"/>
      <c r="G53" s="44"/>
      <c r="H53" s="44"/>
      <c r="I53" s="44"/>
      <c r="J53" s="45"/>
    </row>
    <row r="54">
      <c r="A54" s="30" t="s">
        <v>49</v>
      </c>
      <c r="B54" s="31"/>
      <c r="C54" s="32" t="s">
        <v>140</v>
      </c>
      <c r="D54" s="33"/>
      <c r="E54" s="30" t="s">
        <v>141</v>
      </c>
      <c r="F54" s="33"/>
      <c r="G54" s="33"/>
      <c r="H54" s="33"/>
      <c r="I54" s="34">
        <f>SUMIFS(I55:I58,A55:A58,"P")</f>
        <v>0</v>
      </c>
      <c r="J54" s="35"/>
    </row>
    <row r="55">
      <c r="A55" s="36" t="s">
        <v>52</v>
      </c>
      <c r="B55" s="36">
        <v>12</v>
      </c>
      <c r="C55" s="37" t="s">
        <v>142</v>
      </c>
      <c r="D55" s="36"/>
      <c r="E55" s="38" t="s">
        <v>143</v>
      </c>
      <c r="F55" s="39" t="s">
        <v>108</v>
      </c>
      <c r="G55" s="40">
        <v>570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56</v>
      </c>
      <c r="B56" s="43"/>
      <c r="C56" s="44"/>
      <c r="D56" s="44"/>
      <c r="E56" s="38" t="s">
        <v>144</v>
      </c>
      <c r="F56" s="44"/>
      <c r="G56" s="44"/>
      <c r="H56" s="44"/>
      <c r="I56" s="44"/>
      <c r="J56" s="45"/>
    </row>
    <row r="57" ht="45">
      <c r="A57" s="36" t="s">
        <v>58</v>
      </c>
      <c r="B57" s="43"/>
      <c r="C57" s="44"/>
      <c r="D57" s="44"/>
      <c r="E57" s="46" t="s">
        <v>145</v>
      </c>
      <c r="F57" s="44"/>
      <c r="G57" s="44"/>
      <c r="H57" s="44"/>
      <c r="I57" s="44"/>
      <c r="J57" s="45"/>
    </row>
    <row r="58" ht="165">
      <c r="A58" s="36" t="s">
        <v>60</v>
      </c>
      <c r="B58" s="43"/>
      <c r="C58" s="44"/>
      <c r="D58" s="44"/>
      <c r="E58" s="38" t="s">
        <v>146</v>
      </c>
      <c r="F58" s="44"/>
      <c r="G58" s="44"/>
      <c r="H58" s="44"/>
      <c r="I58" s="44"/>
      <c r="J58" s="45"/>
    </row>
    <row r="59">
      <c r="A59" s="30" t="s">
        <v>49</v>
      </c>
      <c r="B59" s="31"/>
      <c r="C59" s="32" t="s">
        <v>147</v>
      </c>
      <c r="D59" s="33"/>
      <c r="E59" s="30" t="s">
        <v>148</v>
      </c>
      <c r="F59" s="33"/>
      <c r="G59" s="33"/>
      <c r="H59" s="33"/>
      <c r="I59" s="34">
        <f>SUMIFS(I60:I63,A60:A63,"P")</f>
        <v>0</v>
      </c>
      <c r="J59" s="35"/>
    </row>
    <row r="60">
      <c r="A60" s="36" t="s">
        <v>52</v>
      </c>
      <c r="B60" s="36">
        <v>13</v>
      </c>
      <c r="C60" s="37" t="s">
        <v>149</v>
      </c>
      <c r="D60" s="36"/>
      <c r="E60" s="38" t="s">
        <v>150</v>
      </c>
      <c r="F60" s="39" t="s">
        <v>119</v>
      </c>
      <c r="G60" s="40">
        <v>8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 ht="30">
      <c r="A61" s="36" t="s">
        <v>56</v>
      </c>
      <c r="B61" s="43"/>
      <c r="C61" s="44"/>
      <c r="D61" s="44"/>
      <c r="E61" s="38" t="s">
        <v>151</v>
      </c>
      <c r="F61" s="44"/>
      <c r="G61" s="44"/>
      <c r="H61" s="44"/>
      <c r="I61" s="44"/>
      <c r="J61" s="45"/>
    </row>
    <row r="62">
      <c r="A62" s="36" t="s">
        <v>58</v>
      </c>
      <c r="B62" s="43"/>
      <c r="C62" s="44"/>
      <c r="D62" s="44"/>
      <c r="E62" s="46" t="s">
        <v>152</v>
      </c>
      <c r="F62" s="44"/>
      <c r="G62" s="44"/>
      <c r="H62" s="44"/>
      <c r="I62" s="44"/>
      <c r="J62" s="45"/>
    </row>
    <row r="63" ht="180">
      <c r="A63" s="36" t="s">
        <v>60</v>
      </c>
      <c r="B63" s="47"/>
      <c r="C63" s="48"/>
      <c r="D63" s="48"/>
      <c r="E63" s="38" t="s">
        <v>153</v>
      </c>
      <c r="F63" s="48"/>
      <c r="G63" s="48"/>
      <c r="H63" s="48"/>
      <c r="I63" s="48"/>
      <c r="J6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17</v>
      </c>
      <c r="I3" s="24">
        <f>SUMIFS(I8:I46,A8:A46,"SD")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50</v>
      </c>
      <c r="D8" s="33"/>
      <c r="E8" s="30" t="s">
        <v>51</v>
      </c>
      <c r="F8" s="33"/>
      <c r="G8" s="33"/>
      <c r="H8" s="33"/>
      <c r="I8" s="34">
        <f>SUMIFS(I9:I20,A9:A20,"P")</f>
        <v>0</v>
      </c>
      <c r="J8" s="35"/>
    </row>
    <row r="9" ht="30">
      <c r="A9" s="36" t="s">
        <v>52</v>
      </c>
      <c r="B9" s="36">
        <v>1</v>
      </c>
      <c r="C9" s="37" t="s">
        <v>89</v>
      </c>
      <c r="D9" s="36"/>
      <c r="E9" s="38" t="s">
        <v>90</v>
      </c>
      <c r="F9" s="39" t="s">
        <v>91</v>
      </c>
      <c r="G9" s="40">
        <v>51.299999999999997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50" t="s">
        <v>92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154</v>
      </c>
      <c r="F11" s="44"/>
      <c r="G11" s="44"/>
      <c r="H11" s="44"/>
      <c r="I11" s="44"/>
      <c r="J11" s="45"/>
    </row>
    <row r="12" ht="165">
      <c r="A12" s="36" t="s">
        <v>60</v>
      </c>
      <c r="B12" s="43"/>
      <c r="C12" s="44"/>
      <c r="D12" s="44"/>
      <c r="E12" s="38" t="s">
        <v>94</v>
      </c>
      <c r="F12" s="44"/>
      <c r="G12" s="44"/>
      <c r="H12" s="44"/>
      <c r="I12" s="44"/>
      <c r="J12" s="45"/>
    </row>
    <row r="13" ht="30">
      <c r="A13" s="36" t="s">
        <v>52</v>
      </c>
      <c r="B13" s="36">
        <v>2</v>
      </c>
      <c r="C13" s="37" t="s">
        <v>95</v>
      </c>
      <c r="D13" s="36"/>
      <c r="E13" s="38" t="s">
        <v>96</v>
      </c>
      <c r="F13" s="39" t="s">
        <v>91</v>
      </c>
      <c r="G13" s="40">
        <v>183.90000000000001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56</v>
      </c>
      <c r="B14" s="43"/>
      <c r="C14" s="44"/>
      <c r="D14" s="44"/>
      <c r="E14" s="50" t="s">
        <v>92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155</v>
      </c>
      <c r="F15" s="44"/>
      <c r="G15" s="44"/>
      <c r="H15" s="44"/>
      <c r="I15" s="44"/>
      <c r="J15" s="45"/>
    </row>
    <row r="16" ht="165">
      <c r="A16" s="36" t="s">
        <v>60</v>
      </c>
      <c r="B16" s="43"/>
      <c r="C16" s="44"/>
      <c r="D16" s="44"/>
      <c r="E16" s="38" t="s">
        <v>94</v>
      </c>
      <c r="F16" s="44"/>
      <c r="G16" s="44"/>
      <c r="H16" s="44"/>
      <c r="I16" s="44"/>
      <c r="J16" s="45"/>
    </row>
    <row r="17" ht="30">
      <c r="A17" s="36" t="s">
        <v>52</v>
      </c>
      <c r="B17" s="36">
        <v>3</v>
      </c>
      <c r="C17" s="37" t="s">
        <v>101</v>
      </c>
      <c r="D17" s="36" t="s">
        <v>92</v>
      </c>
      <c r="E17" s="38" t="s">
        <v>102</v>
      </c>
      <c r="F17" s="39" t="s">
        <v>91</v>
      </c>
      <c r="G17" s="40">
        <v>4.7999999999999998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56</v>
      </c>
      <c r="B18" s="43"/>
      <c r="C18" s="44"/>
      <c r="D18" s="44"/>
      <c r="E18" s="50" t="s">
        <v>92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156</v>
      </c>
      <c r="F19" s="44"/>
      <c r="G19" s="44"/>
      <c r="H19" s="44"/>
      <c r="I19" s="44"/>
      <c r="J19" s="45"/>
    </row>
    <row r="20" ht="165">
      <c r="A20" s="36" t="s">
        <v>60</v>
      </c>
      <c r="B20" s="43"/>
      <c r="C20" s="44"/>
      <c r="D20" s="44"/>
      <c r="E20" s="38" t="s">
        <v>94</v>
      </c>
      <c r="F20" s="44"/>
      <c r="G20" s="44"/>
      <c r="H20" s="44"/>
      <c r="I20" s="44"/>
      <c r="J20" s="45"/>
    </row>
    <row r="21">
      <c r="A21" s="30" t="s">
        <v>49</v>
      </c>
      <c r="B21" s="31"/>
      <c r="C21" s="32" t="s">
        <v>104</v>
      </c>
      <c r="D21" s="33"/>
      <c r="E21" s="30" t="s">
        <v>105</v>
      </c>
      <c r="F21" s="33"/>
      <c r="G21" s="33"/>
      <c r="H21" s="33"/>
      <c r="I21" s="34">
        <f>SUMIFS(I22:I41,A22:A41,"P")</f>
        <v>0</v>
      </c>
      <c r="J21" s="35"/>
    </row>
    <row r="22">
      <c r="A22" s="36" t="s">
        <v>52</v>
      </c>
      <c r="B22" s="36">
        <v>4</v>
      </c>
      <c r="C22" s="37" t="s">
        <v>106</v>
      </c>
      <c r="D22" s="36"/>
      <c r="E22" s="38" t="s">
        <v>107</v>
      </c>
      <c r="F22" s="39" t="s">
        <v>108</v>
      </c>
      <c r="G22" s="40">
        <v>380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56</v>
      </c>
      <c r="B23" s="43"/>
      <c r="C23" s="44"/>
      <c r="D23" s="44"/>
      <c r="E23" s="38" t="s">
        <v>109</v>
      </c>
      <c r="F23" s="44"/>
      <c r="G23" s="44"/>
      <c r="H23" s="44"/>
      <c r="I23" s="44"/>
      <c r="J23" s="45"/>
    </row>
    <row r="24">
      <c r="A24" s="36" t="s">
        <v>58</v>
      </c>
      <c r="B24" s="43"/>
      <c r="C24" s="44"/>
      <c r="D24" s="44"/>
      <c r="E24" s="46" t="s">
        <v>110</v>
      </c>
      <c r="F24" s="44"/>
      <c r="G24" s="44"/>
      <c r="H24" s="44"/>
      <c r="I24" s="44"/>
      <c r="J24" s="45"/>
    </row>
    <row r="25" ht="90">
      <c r="A25" s="36" t="s">
        <v>60</v>
      </c>
      <c r="B25" s="43"/>
      <c r="C25" s="44"/>
      <c r="D25" s="44"/>
      <c r="E25" s="38" t="s">
        <v>111</v>
      </c>
      <c r="F25" s="44"/>
      <c r="G25" s="44"/>
      <c r="H25" s="44"/>
      <c r="I25" s="44"/>
      <c r="J25" s="45"/>
    </row>
    <row r="26">
      <c r="A26" s="36" t="s">
        <v>52</v>
      </c>
      <c r="B26" s="36">
        <v>5</v>
      </c>
      <c r="C26" s="37" t="s">
        <v>112</v>
      </c>
      <c r="D26" s="36"/>
      <c r="E26" s="38" t="s">
        <v>113</v>
      </c>
      <c r="F26" s="39" t="s">
        <v>108</v>
      </c>
      <c r="G26" s="40">
        <v>171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56</v>
      </c>
      <c r="B27" s="43"/>
      <c r="C27" s="44"/>
      <c r="D27" s="44"/>
      <c r="E27" s="38" t="s">
        <v>114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157</v>
      </c>
      <c r="F28" s="44"/>
      <c r="G28" s="44"/>
      <c r="H28" s="44"/>
      <c r="I28" s="44"/>
      <c r="J28" s="45"/>
    </row>
    <row r="29" ht="60">
      <c r="A29" s="36" t="s">
        <v>60</v>
      </c>
      <c r="B29" s="43"/>
      <c r="C29" s="44"/>
      <c r="D29" s="44"/>
      <c r="E29" s="38" t="s">
        <v>116</v>
      </c>
      <c r="F29" s="44"/>
      <c r="G29" s="44"/>
      <c r="H29" s="44"/>
      <c r="I29" s="44"/>
      <c r="J29" s="45"/>
    </row>
    <row r="30" ht="30">
      <c r="A30" s="36" t="s">
        <v>52</v>
      </c>
      <c r="B30" s="36">
        <v>6</v>
      </c>
      <c r="C30" s="37" t="s">
        <v>123</v>
      </c>
      <c r="D30" s="36"/>
      <c r="E30" s="38" t="s">
        <v>124</v>
      </c>
      <c r="F30" s="39" t="s">
        <v>119</v>
      </c>
      <c r="G30" s="40">
        <v>91.950000000000003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56</v>
      </c>
      <c r="B31" s="43"/>
      <c r="C31" s="44"/>
      <c r="D31" s="44"/>
      <c r="E31" s="38" t="s">
        <v>125</v>
      </c>
      <c r="F31" s="44"/>
      <c r="G31" s="44"/>
      <c r="H31" s="44"/>
      <c r="I31" s="44"/>
      <c r="J31" s="45"/>
    </row>
    <row r="32" ht="45">
      <c r="A32" s="36" t="s">
        <v>58</v>
      </c>
      <c r="B32" s="43"/>
      <c r="C32" s="44"/>
      <c r="D32" s="44"/>
      <c r="E32" s="46" t="s">
        <v>158</v>
      </c>
      <c r="F32" s="44"/>
      <c r="G32" s="44"/>
      <c r="H32" s="44"/>
      <c r="I32" s="44"/>
      <c r="J32" s="45"/>
    </row>
    <row r="33" ht="120">
      <c r="A33" s="36" t="s">
        <v>60</v>
      </c>
      <c r="B33" s="43"/>
      <c r="C33" s="44"/>
      <c r="D33" s="44"/>
      <c r="E33" s="38" t="s">
        <v>122</v>
      </c>
      <c r="F33" s="44"/>
      <c r="G33" s="44"/>
      <c r="H33" s="44"/>
      <c r="I33" s="44"/>
      <c r="J33" s="45"/>
    </row>
    <row r="34">
      <c r="A34" s="36" t="s">
        <v>52</v>
      </c>
      <c r="B34" s="36">
        <v>7</v>
      </c>
      <c r="C34" s="37" t="s">
        <v>131</v>
      </c>
      <c r="D34" s="36"/>
      <c r="E34" s="38" t="s">
        <v>132</v>
      </c>
      <c r="F34" s="39" t="s">
        <v>119</v>
      </c>
      <c r="G34" s="40">
        <v>17.100000000000001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56</v>
      </c>
      <c r="B35" s="43"/>
      <c r="C35" s="44"/>
      <c r="D35" s="44"/>
      <c r="E35" s="38" t="s">
        <v>133</v>
      </c>
      <c r="F35" s="44"/>
      <c r="G35" s="44"/>
      <c r="H35" s="44"/>
      <c r="I35" s="44"/>
      <c r="J35" s="45"/>
    </row>
    <row r="36" ht="45">
      <c r="A36" s="36" t="s">
        <v>58</v>
      </c>
      <c r="B36" s="43"/>
      <c r="C36" s="44"/>
      <c r="D36" s="44"/>
      <c r="E36" s="46" t="s">
        <v>159</v>
      </c>
      <c r="F36" s="44"/>
      <c r="G36" s="44"/>
      <c r="H36" s="44"/>
      <c r="I36" s="44"/>
      <c r="J36" s="45"/>
    </row>
    <row r="37" ht="75">
      <c r="A37" s="36" t="s">
        <v>60</v>
      </c>
      <c r="B37" s="43"/>
      <c r="C37" s="44"/>
      <c r="D37" s="44"/>
      <c r="E37" s="38" t="s">
        <v>135</v>
      </c>
      <c r="F37" s="44"/>
      <c r="G37" s="44"/>
      <c r="H37" s="44"/>
      <c r="I37" s="44"/>
      <c r="J37" s="45"/>
    </row>
    <row r="38">
      <c r="A38" s="36" t="s">
        <v>52</v>
      </c>
      <c r="B38" s="36">
        <v>8</v>
      </c>
      <c r="C38" s="37" t="s">
        <v>136</v>
      </c>
      <c r="D38" s="36"/>
      <c r="E38" s="38" t="s">
        <v>137</v>
      </c>
      <c r="F38" s="39" t="s">
        <v>119</v>
      </c>
      <c r="G38" s="40">
        <v>42.75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56</v>
      </c>
      <c r="B39" s="43"/>
      <c r="C39" s="44"/>
      <c r="D39" s="44"/>
      <c r="E39" s="50" t="s">
        <v>92</v>
      </c>
      <c r="F39" s="44"/>
      <c r="G39" s="44"/>
      <c r="H39" s="44"/>
      <c r="I39" s="44"/>
      <c r="J39" s="45"/>
    </row>
    <row r="40" ht="45">
      <c r="A40" s="36" t="s">
        <v>58</v>
      </c>
      <c r="B40" s="43"/>
      <c r="C40" s="44"/>
      <c r="D40" s="44"/>
      <c r="E40" s="46" t="s">
        <v>160</v>
      </c>
      <c r="F40" s="44"/>
      <c r="G40" s="44"/>
      <c r="H40" s="44"/>
      <c r="I40" s="44"/>
      <c r="J40" s="45"/>
    </row>
    <row r="41" ht="270">
      <c r="A41" s="36" t="s">
        <v>60</v>
      </c>
      <c r="B41" s="43"/>
      <c r="C41" s="44"/>
      <c r="D41" s="44"/>
      <c r="E41" s="38" t="s">
        <v>139</v>
      </c>
      <c r="F41" s="44"/>
      <c r="G41" s="44"/>
      <c r="H41" s="44"/>
      <c r="I41" s="44"/>
      <c r="J41" s="45"/>
    </row>
    <row r="42">
      <c r="A42" s="30" t="s">
        <v>49</v>
      </c>
      <c r="B42" s="31"/>
      <c r="C42" s="32" t="s">
        <v>147</v>
      </c>
      <c r="D42" s="33"/>
      <c r="E42" s="30" t="s">
        <v>148</v>
      </c>
      <c r="F42" s="33"/>
      <c r="G42" s="33"/>
      <c r="H42" s="33"/>
      <c r="I42" s="34">
        <f>SUMIFS(I43:I46,A43:A46,"P")</f>
        <v>0</v>
      </c>
      <c r="J42" s="35"/>
    </row>
    <row r="43">
      <c r="A43" s="36" t="s">
        <v>52</v>
      </c>
      <c r="B43" s="36">
        <v>9</v>
      </c>
      <c r="C43" s="37" t="s">
        <v>149</v>
      </c>
      <c r="D43" s="36"/>
      <c r="E43" s="38" t="s">
        <v>150</v>
      </c>
      <c r="F43" s="39" t="s">
        <v>119</v>
      </c>
      <c r="G43" s="40">
        <v>2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30">
      <c r="A44" s="36" t="s">
        <v>56</v>
      </c>
      <c r="B44" s="43"/>
      <c r="C44" s="44"/>
      <c r="D44" s="44"/>
      <c r="E44" s="38" t="s">
        <v>151</v>
      </c>
      <c r="F44" s="44"/>
      <c r="G44" s="44"/>
      <c r="H44" s="44"/>
      <c r="I44" s="44"/>
      <c r="J44" s="45"/>
    </row>
    <row r="45">
      <c r="A45" s="36" t="s">
        <v>58</v>
      </c>
      <c r="B45" s="43"/>
      <c r="C45" s="44"/>
      <c r="D45" s="44"/>
      <c r="E45" s="46" t="s">
        <v>161</v>
      </c>
      <c r="F45" s="44"/>
      <c r="G45" s="44"/>
      <c r="H45" s="44"/>
      <c r="I45" s="44"/>
      <c r="J45" s="45"/>
    </row>
    <row r="46" ht="180">
      <c r="A46" s="36" t="s">
        <v>60</v>
      </c>
      <c r="B46" s="47"/>
      <c r="C46" s="48"/>
      <c r="D46" s="48"/>
      <c r="E46" s="38" t="s">
        <v>153</v>
      </c>
      <c r="F46" s="48"/>
      <c r="G46" s="48"/>
      <c r="H46" s="48"/>
      <c r="I46" s="48"/>
      <c r="J4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19</v>
      </c>
      <c r="I3" s="24">
        <f>SUMIFS(I8:I147,A8:A147,"SD")</f>
        <v>0</v>
      </c>
      <c r="J3" s="18"/>
      <c r="O3">
        <v>0</v>
      </c>
      <c r="P3">
        <v>2</v>
      </c>
    </row>
    <row r="4" ht="30">
      <c r="A4" s="3" t="s">
        <v>36</v>
      </c>
      <c r="B4" s="19" t="s">
        <v>37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50</v>
      </c>
      <c r="D8" s="33"/>
      <c r="E8" s="30" t="s">
        <v>51</v>
      </c>
      <c r="F8" s="33"/>
      <c r="G8" s="33"/>
      <c r="H8" s="33"/>
      <c r="I8" s="34">
        <f>SUMIFS(I9:I12,A9:A12,"P")</f>
        <v>0</v>
      </c>
      <c r="J8" s="35"/>
    </row>
    <row r="9" ht="30">
      <c r="A9" s="36" t="s">
        <v>52</v>
      </c>
      <c r="B9" s="36">
        <v>1</v>
      </c>
      <c r="C9" s="37" t="s">
        <v>162</v>
      </c>
      <c r="D9" s="36"/>
      <c r="E9" s="38" t="s">
        <v>163</v>
      </c>
      <c r="F9" s="39" t="s">
        <v>91</v>
      </c>
      <c r="G9" s="40">
        <v>1288.5999999999999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50" t="s">
        <v>92</v>
      </c>
      <c r="F10" s="44"/>
      <c r="G10" s="44"/>
      <c r="H10" s="44"/>
      <c r="I10" s="44"/>
      <c r="J10" s="45"/>
    </row>
    <row r="11" ht="45">
      <c r="A11" s="36" t="s">
        <v>58</v>
      </c>
      <c r="B11" s="43"/>
      <c r="C11" s="44"/>
      <c r="D11" s="44"/>
      <c r="E11" s="46" t="s">
        <v>164</v>
      </c>
      <c r="F11" s="44"/>
      <c r="G11" s="44"/>
      <c r="H11" s="44"/>
      <c r="I11" s="44"/>
      <c r="J11" s="45"/>
    </row>
    <row r="12" ht="165">
      <c r="A12" s="36" t="s">
        <v>60</v>
      </c>
      <c r="B12" s="43"/>
      <c r="C12" s="44"/>
      <c r="D12" s="44"/>
      <c r="E12" s="38" t="s">
        <v>94</v>
      </c>
      <c r="F12" s="44"/>
      <c r="G12" s="44"/>
      <c r="H12" s="44"/>
      <c r="I12" s="44"/>
      <c r="J12" s="45"/>
    </row>
    <row r="13">
      <c r="A13" s="30" t="s">
        <v>49</v>
      </c>
      <c r="B13" s="31"/>
      <c r="C13" s="32" t="s">
        <v>104</v>
      </c>
      <c r="D13" s="33"/>
      <c r="E13" s="30" t="s">
        <v>105</v>
      </c>
      <c r="F13" s="33"/>
      <c r="G13" s="33"/>
      <c r="H13" s="33"/>
      <c r="I13" s="34">
        <f>SUMIFS(I14:I41,A14:A41,"P")</f>
        <v>0</v>
      </c>
      <c r="J13" s="35"/>
    </row>
    <row r="14">
      <c r="A14" s="36" t="s">
        <v>52</v>
      </c>
      <c r="B14" s="36">
        <v>2</v>
      </c>
      <c r="C14" s="37" t="s">
        <v>165</v>
      </c>
      <c r="D14" s="36"/>
      <c r="E14" s="38" t="s">
        <v>166</v>
      </c>
      <c r="F14" s="39" t="s">
        <v>119</v>
      </c>
      <c r="G14" s="40">
        <v>633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30">
      <c r="A15" s="36" t="s">
        <v>56</v>
      </c>
      <c r="B15" s="43"/>
      <c r="C15" s="44"/>
      <c r="D15" s="44"/>
      <c r="E15" s="38" t="s">
        <v>167</v>
      </c>
      <c r="F15" s="44"/>
      <c r="G15" s="44"/>
      <c r="H15" s="44"/>
      <c r="I15" s="44"/>
      <c r="J15" s="45"/>
    </row>
    <row r="16">
      <c r="A16" s="36" t="s">
        <v>58</v>
      </c>
      <c r="B16" s="43"/>
      <c r="C16" s="44"/>
      <c r="D16" s="44"/>
      <c r="E16" s="46" t="s">
        <v>168</v>
      </c>
      <c r="F16" s="44"/>
      <c r="G16" s="44"/>
      <c r="H16" s="44"/>
      <c r="I16" s="44"/>
      <c r="J16" s="45"/>
    </row>
    <row r="17" ht="409.5">
      <c r="A17" s="36" t="s">
        <v>60</v>
      </c>
      <c r="B17" s="43"/>
      <c r="C17" s="44"/>
      <c r="D17" s="44"/>
      <c r="E17" s="38" t="s">
        <v>169</v>
      </c>
      <c r="F17" s="44"/>
      <c r="G17" s="44"/>
      <c r="H17" s="44"/>
      <c r="I17" s="44"/>
      <c r="J17" s="45"/>
    </row>
    <row r="18">
      <c r="A18" s="36" t="s">
        <v>52</v>
      </c>
      <c r="B18" s="36">
        <v>3</v>
      </c>
      <c r="C18" s="37" t="s">
        <v>170</v>
      </c>
      <c r="D18" s="36"/>
      <c r="E18" s="38" t="s">
        <v>171</v>
      </c>
      <c r="F18" s="39" t="s">
        <v>119</v>
      </c>
      <c r="G18" s="40">
        <v>11.300000000000001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56</v>
      </c>
      <c r="B19" s="43"/>
      <c r="C19" s="44"/>
      <c r="D19" s="44"/>
      <c r="E19" s="38" t="s">
        <v>167</v>
      </c>
      <c r="F19" s="44"/>
      <c r="G19" s="44"/>
      <c r="H19" s="44"/>
      <c r="I19" s="44"/>
      <c r="J19" s="45"/>
    </row>
    <row r="20" ht="30">
      <c r="A20" s="36" t="s">
        <v>58</v>
      </c>
      <c r="B20" s="43"/>
      <c r="C20" s="44"/>
      <c r="D20" s="44"/>
      <c r="E20" s="46" t="s">
        <v>172</v>
      </c>
      <c r="F20" s="44"/>
      <c r="G20" s="44"/>
      <c r="H20" s="44"/>
      <c r="I20" s="44"/>
      <c r="J20" s="45"/>
    </row>
    <row r="21" ht="409.5">
      <c r="A21" s="36" t="s">
        <v>60</v>
      </c>
      <c r="B21" s="43"/>
      <c r="C21" s="44"/>
      <c r="D21" s="44"/>
      <c r="E21" s="38" t="s">
        <v>173</v>
      </c>
      <c r="F21" s="44"/>
      <c r="G21" s="44"/>
      <c r="H21" s="44"/>
      <c r="I21" s="44"/>
      <c r="J21" s="45"/>
    </row>
    <row r="22">
      <c r="A22" s="36" t="s">
        <v>52</v>
      </c>
      <c r="B22" s="36">
        <v>4</v>
      </c>
      <c r="C22" s="37" t="s">
        <v>174</v>
      </c>
      <c r="D22" s="36"/>
      <c r="E22" s="38" t="s">
        <v>175</v>
      </c>
      <c r="F22" s="39" t="s">
        <v>119</v>
      </c>
      <c r="G22" s="40">
        <v>82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56</v>
      </c>
      <c r="B23" s="43"/>
      <c r="C23" s="44"/>
      <c r="D23" s="44"/>
      <c r="E23" s="38" t="s">
        <v>176</v>
      </c>
      <c r="F23" s="44"/>
      <c r="G23" s="44"/>
      <c r="H23" s="44"/>
      <c r="I23" s="44"/>
      <c r="J23" s="45"/>
    </row>
    <row r="24">
      <c r="A24" s="36" t="s">
        <v>58</v>
      </c>
      <c r="B24" s="43"/>
      <c r="C24" s="44"/>
      <c r="D24" s="44"/>
      <c r="E24" s="46" t="s">
        <v>177</v>
      </c>
      <c r="F24" s="44"/>
      <c r="G24" s="44"/>
      <c r="H24" s="44"/>
      <c r="I24" s="44"/>
      <c r="J24" s="45"/>
    </row>
    <row r="25" ht="405">
      <c r="A25" s="36" t="s">
        <v>60</v>
      </c>
      <c r="B25" s="43"/>
      <c r="C25" s="44"/>
      <c r="D25" s="44"/>
      <c r="E25" s="38" t="s">
        <v>178</v>
      </c>
      <c r="F25" s="44"/>
      <c r="G25" s="44"/>
      <c r="H25" s="44"/>
      <c r="I25" s="44"/>
      <c r="J25" s="45"/>
    </row>
    <row r="26">
      <c r="A26" s="36" t="s">
        <v>52</v>
      </c>
      <c r="B26" s="36">
        <v>5</v>
      </c>
      <c r="C26" s="37" t="s">
        <v>179</v>
      </c>
      <c r="D26" s="36"/>
      <c r="E26" s="38" t="s">
        <v>180</v>
      </c>
      <c r="F26" s="39" t="s">
        <v>119</v>
      </c>
      <c r="G26" s="40">
        <v>90.609999999999999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56</v>
      </c>
      <c r="B27" s="43"/>
      <c r="C27" s="44"/>
      <c r="D27" s="44"/>
      <c r="E27" s="38" t="s">
        <v>181</v>
      </c>
      <c r="F27" s="44"/>
      <c r="G27" s="44"/>
      <c r="H27" s="44"/>
      <c r="I27" s="44"/>
      <c r="J27" s="45"/>
    </row>
    <row r="28" ht="45">
      <c r="A28" s="36" t="s">
        <v>58</v>
      </c>
      <c r="B28" s="43"/>
      <c r="C28" s="44"/>
      <c r="D28" s="44"/>
      <c r="E28" s="46" t="s">
        <v>182</v>
      </c>
      <c r="F28" s="44"/>
      <c r="G28" s="44"/>
      <c r="H28" s="44"/>
      <c r="I28" s="44"/>
      <c r="J28" s="45"/>
    </row>
    <row r="29" ht="345">
      <c r="A29" s="36" t="s">
        <v>60</v>
      </c>
      <c r="B29" s="43"/>
      <c r="C29" s="44"/>
      <c r="D29" s="44"/>
      <c r="E29" s="38" t="s">
        <v>183</v>
      </c>
      <c r="F29" s="44"/>
      <c r="G29" s="44"/>
      <c r="H29" s="44"/>
      <c r="I29" s="44"/>
      <c r="J29" s="45"/>
    </row>
    <row r="30">
      <c r="A30" s="36" t="s">
        <v>52</v>
      </c>
      <c r="B30" s="36">
        <v>6</v>
      </c>
      <c r="C30" s="37" t="s">
        <v>184</v>
      </c>
      <c r="D30" s="36"/>
      <c r="E30" s="38" t="s">
        <v>185</v>
      </c>
      <c r="F30" s="39" t="s">
        <v>119</v>
      </c>
      <c r="G30" s="40">
        <v>12.6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56</v>
      </c>
      <c r="B31" s="43"/>
      <c r="C31" s="44"/>
      <c r="D31" s="44"/>
      <c r="E31" s="38" t="s">
        <v>186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187</v>
      </c>
      <c r="F32" s="44"/>
      <c r="G32" s="44"/>
      <c r="H32" s="44"/>
      <c r="I32" s="44"/>
      <c r="J32" s="45"/>
    </row>
    <row r="33" ht="409.5">
      <c r="A33" s="36" t="s">
        <v>60</v>
      </c>
      <c r="B33" s="43"/>
      <c r="C33" s="44"/>
      <c r="D33" s="44"/>
      <c r="E33" s="38" t="s">
        <v>188</v>
      </c>
      <c r="F33" s="44"/>
      <c r="G33" s="44"/>
      <c r="H33" s="44"/>
      <c r="I33" s="44"/>
      <c r="J33" s="45"/>
    </row>
    <row r="34">
      <c r="A34" s="36" t="s">
        <v>52</v>
      </c>
      <c r="B34" s="36">
        <v>7</v>
      </c>
      <c r="C34" s="37" t="s">
        <v>189</v>
      </c>
      <c r="D34" s="36"/>
      <c r="E34" s="38" t="s">
        <v>190</v>
      </c>
      <c r="F34" s="39" t="s">
        <v>108</v>
      </c>
      <c r="G34" s="40">
        <v>2148.8000000000002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56</v>
      </c>
      <c r="B35" s="43"/>
      <c r="C35" s="44"/>
      <c r="D35" s="44"/>
      <c r="E35" s="50" t="s">
        <v>92</v>
      </c>
      <c r="F35" s="44"/>
      <c r="G35" s="44"/>
      <c r="H35" s="44"/>
      <c r="I35" s="44"/>
      <c r="J35" s="45"/>
    </row>
    <row r="36" ht="45">
      <c r="A36" s="36" t="s">
        <v>58</v>
      </c>
      <c r="B36" s="43"/>
      <c r="C36" s="44"/>
      <c r="D36" s="44"/>
      <c r="E36" s="46" t="s">
        <v>191</v>
      </c>
      <c r="F36" s="44"/>
      <c r="G36" s="44"/>
      <c r="H36" s="44"/>
      <c r="I36" s="44"/>
      <c r="J36" s="45"/>
    </row>
    <row r="37" ht="75">
      <c r="A37" s="36" t="s">
        <v>60</v>
      </c>
      <c r="B37" s="43"/>
      <c r="C37" s="44"/>
      <c r="D37" s="44"/>
      <c r="E37" s="38" t="s">
        <v>192</v>
      </c>
      <c r="F37" s="44"/>
      <c r="G37" s="44"/>
      <c r="H37" s="44"/>
      <c r="I37" s="44"/>
      <c r="J37" s="45"/>
    </row>
    <row r="38">
      <c r="A38" s="36" t="s">
        <v>52</v>
      </c>
      <c r="B38" s="36">
        <v>8</v>
      </c>
      <c r="C38" s="37" t="s">
        <v>193</v>
      </c>
      <c r="D38" s="36"/>
      <c r="E38" s="38" t="s">
        <v>194</v>
      </c>
      <c r="F38" s="39" t="s">
        <v>119</v>
      </c>
      <c r="G38" s="40">
        <v>442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56</v>
      </c>
      <c r="B39" s="43"/>
      <c r="C39" s="44"/>
      <c r="D39" s="44"/>
      <c r="E39" s="38" t="s">
        <v>195</v>
      </c>
      <c r="F39" s="44"/>
      <c r="G39" s="44"/>
      <c r="H39" s="44"/>
      <c r="I39" s="44"/>
      <c r="J39" s="45"/>
    </row>
    <row r="40" ht="45">
      <c r="A40" s="36" t="s">
        <v>58</v>
      </c>
      <c r="B40" s="43"/>
      <c r="C40" s="44"/>
      <c r="D40" s="44"/>
      <c r="E40" s="46" t="s">
        <v>196</v>
      </c>
      <c r="F40" s="44"/>
      <c r="G40" s="44"/>
      <c r="H40" s="44"/>
      <c r="I40" s="44"/>
      <c r="J40" s="45"/>
    </row>
    <row r="41" ht="60">
      <c r="A41" s="36" t="s">
        <v>60</v>
      </c>
      <c r="B41" s="43"/>
      <c r="C41" s="44"/>
      <c r="D41" s="44"/>
      <c r="E41" s="38" t="s">
        <v>197</v>
      </c>
      <c r="F41" s="44"/>
      <c r="G41" s="44"/>
      <c r="H41" s="44"/>
      <c r="I41" s="44"/>
      <c r="J41" s="45"/>
    </row>
    <row r="42">
      <c r="A42" s="30" t="s">
        <v>49</v>
      </c>
      <c r="B42" s="31"/>
      <c r="C42" s="32" t="s">
        <v>198</v>
      </c>
      <c r="D42" s="33"/>
      <c r="E42" s="30" t="s">
        <v>199</v>
      </c>
      <c r="F42" s="33"/>
      <c r="G42" s="33"/>
      <c r="H42" s="33"/>
      <c r="I42" s="34">
        <f>SUMIFS(I43:I50,A43:A50,"P")</f>
        <v>0</v>
      </c>
      <c r="J42" s="35"/>
    </row>
    <row r="43">
      <c r="A43" s="36" t="s">
        <v>52</v>
      </c>
      <c r="B43" s="36">
        <v>9</v>
      </c>
      <c r="C43" s="37" t="s">
        <v>200</v>
      </c>
      <c r="D43" s="36"/>
      <c r="E43" s="38" t="s">
        <v>201</v>
      </c>
      <c r="F43" s="39" t="s">
        <v>108</v>
      </c>
      <c r="G43" s="40">
        <v>2148.8000000000002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45">
      <c r="A44" s="36" t="s">
        <v>56</v>
      </c>
      <c r="B44" s="43"/>
      <c r="C44" s="44"/>
      <c r="D44" s="44"/>
      <c r="E44" s="38" t="s">
        <v>202</v>
      </c>
      <c r="F44" s="44"/>
      <c r="G44" s="44"/>
      <c r="H44" s="44"/>
      <c r="I44" s="44"/>
      <c r="J44" s="45"/>
    </row>
    <row r="45" ht="45">
      <c r="A45" s="36" t="s">
        <v>58</v>
      </c>
      <c r="B45" s="43"/>
      <c r="C45" s="44"/>
      <c r="D45" s="44"/>
      <c r="E45" s="46" t="s">
        <v>191</v>
      </c>
      <c r="F45" s="44"/>
      <c r="G45" s="44"/>
      <c r="H45" s="44"/>
      <c r="I45" s="44"/>
      <c r="J45" s="45"/>
    </row>
    <row r="46" ht="105">
      <c r="A46" s="36" t="s">
        <v>60</v>
      </c>
      <c r="B46" s="43"/>
      <c r="C46" s="44"/>
      <c r="D46" s="44"/>
      <c r="E46" s="38" t="s">
        <v>203</v>
      </c>
      <c r="F46" s="44"/>
      <c r="G46" s="44"/>
      <c r="H46" s="44"/>
      <c r="I46" s="44"/>
      <c r="J46" s="45"/>
    </row>
    <row r="47">
      <c r="A47" s="36" t="s">
        <v>52</v>
      </c>
      <c r="B47" s="36">
        <v>10</v>
      </c>
      <c r="C47" s="37" t="s">
        <v>204</v>
      </c>
      <c r="D47" s="36"/>
      <c r="E47" s="38" t="s">
        <v>205</v>
      </c>
      <c r="F47" s="39" t="s">
        <v>119</v>
      </c>
      <c r="G47" s="40">
        <v>640.79999999999995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56</v>
      </c>
      <c r="B48" s="43"/>
      <c r="C48" s="44"/>
      <c r="D48" s="44"/>
      <c r="E48" s="38" t="s">
        <v>206</v>
      </c>
      <c r="F48" s="44"/>
      <c r="G48" s="44"/>
      <c r="H48" s="44"/>
      <c r="I48" s="44"/>
      <c r="J48" s="45"/>
    </row>
    <row r="49" ht="45">
      <c r="A49" s="36" t="s">
        <v>58</v>
      </c>
      <c r="B49" s="43"/>
      <c r="C49" s="44"/>
      <c r="D49" s="44"/>
      <c r="E49" s="46" t="s">
        <v>207</v>
      </c>
      <c r="F49" s="44"/>
      <c r="G49" s="44"/>
      <c r="H49" s="44"/>
      <c r="I49" s="44"/>
      <c r="J49" s="45"/>
    </row>
    <row r="50" ht="105">
      <c r="A50" s="36" t="s">
        <v>60</v>
      </c>
      <c r="B50" s="43"/>
      <c r="C50" s="44"/>
      <c r="D50" s="44"/>
      <c r="E50" s="38" t="s">
        <v>208</v>
      </c>
      <c r="F50" s="44"/>
      <c r="G50" s="44"/>
      <c r="H50" s="44"/>
      <c r="I50" s="44"/>
      <c r="J50" s="45"/>
    </row>
    <row r="51">
      <c r="A51" s="30" t="s">
        <v>49</v>
      </c>
      <c r="B51" s="31"/>
      <c r="C51" s="32" t="s">
        <v>209</v>
      </c>
      <c r="D51" s="33"/>
      <c r="E51" s="30" t="s">
        <v>210</v>
      </c>
      <c r="F51" s="33"/>
      <c r="G51" s="33"/>
      <c r="H51" s="33"/>
      <c r="I51" s="34">
        <f>SUMIFS(I52:I71,A52:A71,"P")</f>
        <v>0</v>
      </c>
      <c r="J51" s="35"/>
    </row>
    <row r="52">
      <c r="A52" s="36" t="s">
        <v>52</v>
      </c>
      <c r="B52" s="36">
        <v>11</v>
      </c>
      <c r="C52" s="37" t="s">
        <v>211</v>
      </c>
      <c r="D52" s="36"/>
      <c r="E52" s="38" t="s">
        <v>212</v>
      </c>
      <c r="F52" s="39" t="s">
        <v>119</v>
      </c>
      <c r="G52" s="40">
        <v>1.056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56</v>
      </c>
      <c r="B53" s="43"/>
      <c r="C53" s="44"/>
      <c r="D53" s="44"/>
      <c r="E53" s="38" t="s">
        <v>213</v>
      </c>
      <c r="F53" s="44"/>
      <c r="G53" s="44"/>
      <c r="H53" s="44"/>
      <c r="I53" s="44"/>
      <c r="J53" s="45"/>
    </row>
    <row r="54" ht="45">
      <c r="A54" s="36" t="s">
        <v>58</v>
      </c>
      <c r="B54" s="43"/>
      <c r="C54" s="44"/>
      <c r="D54" s="44"/>
      <c r="E54" s="46" t="s">
        <v>214</v>
      </c>
      <c r="F54" s="44"/>
      <c r="G54" s="44"/>
      <c r="H54" s="44"/>
      <c r="I54" s="44"/>
      <c r="J54" s="45"/>
    </row>
    <row r="55" ht="409.5">
      <c r="A55" s="36" t="s">
        <v>60</v>
      </c>
      <c r="B55" s="43"/>
      <c r="C55" s="44"/>
      <c r="D55" s="44"/>
      <c r="E55" s="38" t="s">
        <v>215</v>
      </c>
      <c r="F55" s="44"/>
      <c r="G55" s="44"/>
      <c r="H55" s="44"/>
      <c r="I55" s="44"/>
      <c r="J55" s="45"/>
    </row>
    <row r="56">
      <c r="A56" s="36" t="s">
        <v>52</v>
      </c>
      <c r="B56" s="36">
        <v>12</v>
      </c>
      <c r="C56" s="37" t="s">
        <v>216</v>
      </c>
      <c r="D56" s="36"/>
      <c r="E56" s="38" t="s">
        <v>217</v>
      </c>
      <c r="F56" s="39" t="s">
        <v>119</v>
      </c>
      <c r="G56" s="40">
        <v>0.88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56</v>
      </c>
      <c r="B57" s="43"/>
      <c r="C57" s="44"/>
      <c r="D57" s="44"/>
      <c r="E57" s="50" t="s">
        <v>92</v>
      </c>
      <c r="F57" s="44"/>
      <c r="G57" s="44"/>
      <c r="H57" s="44"/>
      <c r="I57" s="44"/>
      <c r="J57" s="45"/>
    </row>
    <row r="58" ht="45">
      <c r="A58" s="36" t="s">
        <v>58</v>
      </c>
      <c r="B58" s="43"/>
      <c r="C58" s="44"/>
      <c r="D58" s="44"/>
      <c r="E58" s="46" t="s">
        <v>218</v>
      </c>
      <c r="F58" s="44"/>
      <c r="G58" s="44"/>
      <c r="H58" s="44"/>
      <c r="I58" s="44"/>
      <c r="J58" s="45"/>
    </row>
    <row r="59" ht="105">
      <c r="A59" s="36" t="s">
        <v>60</v>
      </c>
      <c r="B59" s="43"/>
      <c r="C59" s="44"/>
      <c r="D59" s="44"/>
      <c r="E59" s="38" t="s">
        <v>208</v>
      </c>
      <c r="F59" s="44"/>
      <c r="G59" s="44"/>
      <c r="H59" s="44"/>
      <c r="I59" s="44"/>
      <c r="J59" s="45"/>
    </row>
    <row r="60">
      <c r="A60" s="36" t="s">
        <v>52</v>
      </c>
      <c r="B60" s="36">
        <v>13</v>
      </c>
      <c r="C60" s="37" t="s">
        <v>219</v>
      </c>
      <c r="D60" s="36"/>
      <c r="E60" s="38" t="s">
        <v>220</v>
      </c>
      <c r="F60" s="39" t="s">
        <v>119</v>
      </c>
      <c r="G60" s="40">
        <v>1.8999999999999999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56</v>
      </c>
      <c r="B61" s="43"/>
      <c r="C61" s="44"/>
      <c r="D61" s="44"/>
      <c r="E61" s="38" t="s">
        <v>221</v>
      </c>
      <c r="F61" s="44"/>
      <c r="G61" s="44"/>
      <c r="H61" s="44"/>
      <c r="I61" s="44"/>
      <c r="J61" s="45"/>
    </row>
    <row r="62">
      <c r="A62" s="36" t="s">
        <v>58</v>
      </c>
      <c r="B62" s="43"/>
      <c r="C62" s="44"/>
      <c r="D62" s="44"/>
      <c r="E62" s="46" t="s">
        <v>222</v>
      </c>
      <c r="F62" s="44"/>
      <c r="G62" s="44"/>
      <c r="H62" s="44"/>
      <c r="I62" s="44"/>
      <c r="J62" s="45"/>
    </row>
    <row r="63" ht="105">
      <c r="A63" s="36" t="s">
        <v>60</v>
      </c>
      <c r="B63" s="43"/>
      <c r="C63" s="44"/>
      <c r="D63" s="44"/>
      <c r="E63" s="38" t="s">
        <v>208</v>
      </c>
      <c r="F63" s="44"/>
      <c r="G63" s="44"/>
      <c r="H63" s="44"/>
      <c r="I63" s="44"/>
      <c r="J63" s="45"/>
    </row>
    <row r="64">
      <c r="A64" s="36" t="s">
        <v>52</v>
      </c>
      <c r="B64" s="36">
        <v>14</v>
      </c>
      <c r="C64" s="37" t="s">
        <v>223</v>
      </c>
      <c r="D64" s="36"/>
      <c r="E64" s="38" t="s">
        <v>224</v>
      </c>
      <c r="F64" s="39" t="s">
        <v>119</v>
      </c>
      <c r="G64" s="40">
        <v>1.76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 ht="30">
      <c r="A65" s="36" t="s">
        <v>56</v>
      </c>
      <c r="B65" s="43"/>
      <c r="C65" s="44"/>
      <c r="D65" s="44"/>
      <c r="E65" s="38" t="s">
        <v>225</v>
      </c>
      <c r="F65" s="44"/>
      <c r="G65" s="44"/>
      <c r="H65" s="44"/>
      <c r="I65" s="44"/>
      <c r="J65" s="45"/>
    </row>
    <row r="66" ht="45">
      <c r="A66" s="36" t="s">
        <v>58</v>
      </c>
      <c r="B66" s="43"/>
      <c r="C66" s="44"/>
      <c r="D66" s="44"/>
      <c r="E66" s="46" t="s">
        <v>226</v>
      </c>
      <c r="F66" s="44"/>
      <c r="G66" s="44"/>
      <c r="H66" s="44"/>
      <c r="I66" s="44"/>
      <c r="J66" s="45"/>
    </row>
    <row r="67" ht="150">
      <c r="A67" s="36" t="s">
        <v>60</v>
      </c>
      <c r="B67" s="43"/>
      <c r="C67" s="44"/>
      <c r="D67" s="44"/>
      <c r="E67" s="38" t="s">
        <v>227</v>
      </c>
      <c r="F67" s="44"/>
      <c r="G67" s="44"/>
      <c r="H67" s="44"/>
      <c r="I67" s="44"/>
      <c r="J67" s="45"/>
    </row>
    <row r="68">
      <c r="A68" s="36" t="s">
        <v>52</v>
      </c>
      <c r="B68" s="36">
        <v>15</v>
      </c>
      <c r="C68" s="37" t="s">
        <v>228</v>
      </c>
      <c r="D68" s="36"/>
      <c r="E68" s="38" t="s">
        <v>229</v>
      </c>
      <c r="F68" s="39" t="s">
        <v>119</v>
      </c>
      <c r="G68" s="40">
        <v>1.9199999999999999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 ht="30">
      <c r="A69" s="36" t="s">
        <v>56</v>
      </c>
      <c r="B69" s="43"/>
      <c r="C69" s="44"/>
      <c r="D69" s="44"/>
      <c r="E69" s="38" t="s">
        <v>230</v>
      </c>
      <c r="F69" s="44"/>
      <c r="G69" s="44"/>
      <c r="H69" s="44"/>
      <c r="I69" s="44"/>
      <c r="J69" s="45"/>
    </row>
    <row r="70">
      <c r="A70" s="36" t="s">
        <v>58</v>
      </c>
      <c r="B70" s="43"/>
      <c r="C70" s="44"/>
      <c r="D70" s="44"/>
      <c r="E70" s="46" t="s">
        <v>231</v>
      </c>
      <c r="F70" s="44"/>
      <c r="G70" s="44"/>
      <c r="H70" s="44"/>
      <c r="I70" s="44"/>
      <c r="J70" s="45"/>
    </row>
    <row r="71" ht="409.5">
      <c r="A71" s="36" t="s">
        <v>60</v>
      </c>
      <c r="B71" s="43"/>
      <c r="C71" s="44"/>
      <c r="D71" s="44"/>
      <c r="E71" s="38" t="s">
        <v>232</v>
      </c>
      <c r="F71" s="44"/>
      <c r="G71" s="44"/>
      <c r="H71" s="44"/>
      <c r="I71" s="44"/>
      <c r="J71" s="45"/>
    </row>
    <row r="72">
      <c r="A72" s="30" t="s">
        <v>49</v>
      </c>
      <c r="B72" s="31"/>
      <c r="C72" s="32" t="s">
        <v>140</v>
      </c>
      <c r="D72" s="33"/>
      <c r="E72" s="30" t="s">
        <v>141</v>
      </c>
      <c r="F72" s="33"/>
      <c r="G72" s="33"/>
      <c r="H72" s="33"/>
      <c r="I72" s="34">
        <f>SUMIFS(I73:I112,A73:A112,"P")</f>
        <v>0</v>
      </c>
      <c r="J72" s="35"/>
    </row>
    <row r="73">
      <c r="A73" s="36" t="s">
        <v>52</v>
      </c>
      <c r="B73" s="36">
        <v>16</v>
      </c>
      <c r="C73" s="37" t="s">
        <v>233</v>
      </c>
      <c r="D73" s="36"/>
      <c r="E73" s="38" t="s">
        <v>234</v>
      </c>
      <c r="F73" s="39" t="s">
        <v>119</v>
      </c>
      <c r="G73" s="40">
        <v>1.8720000000000001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56</v>
      </c>
      <c r="B74" s="43"/>
      <c r="C74" s="44"/>
      <c r="D74" s="44"/>
      <c r="E74" s="50" t="s">
        <v>92</v>
      </c>
      <c r="F74" s="44"/>
      <c r="G74" s="44"/>
      <c r="H74" s="44"/>
      <c r="I74" s="44"/>
      <c r="J74" s="45"/>
    </row>
    <row r="75">
      <c r="A75" s="36" t="s">
        <v>58</v>
      </c>
      <c r="B75" s="43"/>
      <c r="C75" s="44"/>
      <c r="D75" s="44"/>
      <c r="E75" s="46" t="s">
        <v>235</v>
      </c>
      <c r="F75" s="44"/>
      <c r="G75" s="44"/>
      <c r="H75" s="44"/>
      <c r="I75" s="44"/>
      <c r="J75" s="45"/>
    </row>
    <row r="76" ht="165">
      <c r="A76" s="36" t="s">
        <v>60</v>
      </c>
      <c r="B76" s="43"/>
      <c r="C76" s="44"/>
      <c r="D76" s="44"/>
      <c r="E76" s="38" t="s">
        <v>236</v>
      </c>
      <c r="F76" s="44"/>
      <c r="G76" s="44"/>
      <c r="H76" s="44"/>
      <c r="I76" s="44"/>
      <c r="J76" s="45"/>
    </row>
    <row r="77">
      <c r="A77" s="36" t="s">
        <v>52</v>
      </c>
      <c r="B77" s="36">
        <v>17</v>
      </c>
      <c r="C77" s="37" t="s">
        <v>237</v>
      </c>
      <c r="D77" s="36"/>
      <c r="E77" s="38" t="s">
        <v>238</v>
      </c>
      <c r="F77" s="39" t="s">
        <v>108</v>
      </c>
      <c r="G77" s="40">
        <v>37.5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56</v>
      </c>
      <c r="B78" s="43"/>
      <c r="C78" s="44"/>
      <c r="D78" s="44"/>
      <c r="E78" s="38" t="s">
        <v>239</v>
      </c>
      <c r="F78" s="44"/>
      <c r="G78" s="44"/>
      <c r="H78" s="44"/>
      <c r="I78" s="44"/>
      <c r="J78" s="45"/>
    </row>
    <row r="79">
      <c r="A79" s="36" t="s">
        <v>58</v>
      </c>
      <c r="B79" s="43"/>
      <c r="C79" s="44"/>
      <c r="D79" s="44"/>
      <c r="E79" s="46" t="s">
        <v>240</v>
      </c>
      <c r="F79" s="44"/>
      <c r="G79" s="44"/>
      <c r="H79" s="44"/>
      <c r="I79" s="44"/>
      <c r="J79" s="45"/>
    </row>
    <row r="80" ht="90">
      <c r="A80" s="36" t="s">
        <v>60</v>
      </c>
      <c r="B80" s="43"/>
      <c r="C80" s="44"/>
      <c r="D80" s="44"/>
      <c r="E80" s="38" t="s">
        <v>241</v>
      </c>
      <c r="F80" s="44"/>
      <c r="G80" s="44"/>
      <c r="H80" s="44"/>
      <c r="I80" s="44"/>
      <c r="J80" s="45"/>
    </row>
    <row r="81">
      <c r="A81" s="36" t="s">
        <v>52</v>
      </c>
      <c r="B81" s="36">
        <v>18</v>
      </c>
      <c r="C81" s="37" t="s">
        <v>242</v>
      </c>
      <c r="D81" s="36"/>
      <c r="E81" s="38" t="s">
        <v>243</v>
      </c>
      <c r="F81" s="39" t="s">
        <v>108</v>
      </c>
      <c r="G81" s="40">
        <v>1750.95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56</v>
      </c>
      <c r="B82" s="43"/>
      <c r="C82" s="44"/>
      <c r="D82" s="44"/>
      <c r="E82" s="38" t="s">
        <v>244</v>
      </c>
      <c r="F82" s="44"/>
      <c r="G82" s="44"/>
      <c r="H82" s="44"/>
      <c r="I82" s="44"/>
      <c r="J82" s="45"/>
    </row>
    <row r="83" ht="75">
      <c r="A83" s="36" t="s">
        <v>58</v>
      </c>
      <c r="B83" s="43"/>
      <c r="C83" s="44"/>
      <c r="D83" s="44"/>
      <c r="E83" s="46" t="s">
        <v>245</v>
      </c>
      <c r="F83" s="44"/>
      <c r="G83" s="44"/>
      <c r="H83" s="44"/>
      <c r="I83" s="44"/>
      <c r="J83" s="45"/>
    </row>
    <row r="84" ht="90">
      <c r="A84" s="36" t="s">
        <v>60</v>
      </c>
      <c r="B84" s="43"/>
      <c r="C84" s="44"/>
      <c r="D84" s="44"/>
      <c r="E84" s="38" t="s">
        <v>241</v>
      </c>
      <c r="F84" s="44"/>
      <c r="G84" s="44"/>
      <c r="H84" s="44"/>
      <c r="I84" s="44"/>
      <c r="J84" s="45"/>
    </row>
    <row r="85">
      <c r="A85" s="36" t="s">
        <v>52</v>
      </c>
      <c r="B85" s="36">
        <v>19</v>
      </c>
      <c r="C85" s="37" t="s">
        <v>246</v>
      </c>
      <c r="D85" s="36"/>
      <c r="E85" s="38" t="s">
        <v>247</v>
      </c>
      <c r="F85" s="39" t="s">
        <v>108</v>
      </c>
      <c r="G85" s="40">
        <v>1556.4000000000001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56</v>
      </c>
      <c r="B86" s="43"/>
      <c r="C86" s="44"/>
      <c r="D86" s="44"/>
      <c r="E86" s="38" t="s">
        <v>248</v>
      </c>
      <c r="F86" s="44"/>
      <c r="G86" s="44"/>
      <c r="H86" s="44"/>
      <c r="I86" s="44"/>
      <c r="J86" s="45"/>
    </row>
    <row r="87" ht="75">
      <c r="A87" s="36" t="s">
        <v>58</v>
      </c>
      <c r="B87" s="43"/>
      <c r="C87" s="44"/>
      <c r="D87" s="44"/>
      <c r="E87" s="46" t="s">
        <v>249</v>
      </c>
      <c r="F87" s="44"/>
      <c r="G87" s="44"/>
      <c r="H87" s="44"/>
      <c r="I87" s="44"/>
      <c r="J87" s="45"/>
    </row>
    <row r="88" ht="150">
      <c r="A88" s="36" t="s">
        <v>60</v>
      </c>
      <c r="B88" s="43"/>
      <c r="C88" s="44"/>
      <c r="D88" s="44"/>
      <c r="E88" s="38" t="s">
        <v>250</v>
      </c>
      <c r="F88" s="44"/>
      <c r="G88" s="44"/>
      <c r="H88" s="44"/>
      <c r="I88" s="44"/>
      <c r="J88" s="45"/>
    </row>
    <row r="89">
      <c r="A89" s="36" t="s">
        <v>52</v>
      </c>
      <c r="B89" s="36">
        <v>20</v>
      </c>
      <c r="C89" s="37" t="s">
        <v>251</v>
      </c>
      <c r="D89" s="36"/>
      <c r="E89" s="38" t="s">
        <v>252</v>
      </c>
      <c r="F89" s="39" t="s">
        <v>108</v>
      </c>
      <c r="G89" s="40">
        <v>534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56</v>
      </c>
      <c r="B90" s="43"/>
      <c r="C90" s="44"/>
      <c r="D90" s="44"/>
      <c r="E90" s="38" t="s">
        <v>253</v>
      </c>
      <c r="F90" s="44"/>
      <c r="G90" s="44"/>
      <c r="H90" s="44"/>
      <c r="I90" s="44"/>
      <c r="J90" s="45"/>
    </row>
    <row r="91" ht="45">
      <c r="A91" s="36" t="s">
        <v>58</v>
      </c>
      <c r="B91" s="43"/>
      <c r="C91" s="44"/>
      <c r="D91" s="44"/>
      <c r="E91" s="46" t="s">
        <v>254</v>
      </c>
      <c r="F91" s="44"/>
      <c r="G91" s="44"/>
      <c r="H91" s="44"/>
      <c r="I91" s="44"/>
      <c r="J91" s="45"/>
    </row>
    <row r="92" ht="120">
      <c r="A92" s="36" t="s">
        <v>60</v>
      </c>
      <c r="B92" s="43"/>
      <c r="C92" s="44"/>
      <c r="D92" s="44"/>
      <c r="E92" s="38" t="s">
        <v>255</v>
      </c>
      <c r="F92" s="44"/>
      <c r="G92" s="44"/>
      <c r="H92" s="44"/>
      <c r="I92" s="44"/>
      <c r="J92" s="45"/>
    </row>
    <row r="93">
      <c r="A93" s="36" t="s">
        <v>52</v>
      </c>
      <c r="B93" s="36">
        <v>21</v>
      </c>
      <c r="C93" s="37" t="s">
        <v>256</v>
      </c>
      <c r="D93" s="36"/>
      <c r="E93" s="38" t="s">
        <v>257</v>
      </c>
      <c r="F93" s="39" t="s">
        <v>108</v>
      </c>
      <c r="G93" s="40">
        <v>1556.4000000000001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56</v>
      </c>
      <c r="B94" s="43"/>
      <c r="C94" s="44"/>
      <c r="D94" s="44"/>
      <c r="E94" s="38" t="s">
        <v>258</v>
      </c>
      <c r="F94" s="44"/>
      <c r="G94" s="44"/>
      <c r="H94" s="44"/>
      <c r="I94" s="44"/>
      <c r="J94" s="45"/>
    </row>
    <row r="95">
      <c r="A95" s="36" t="s">
        <v>58</v>
      </c>
      <c r="B95" s="43"/>
      <c r="C95" s="44"/>
      <c r="D95" s="44"/>
      <c r="E95" s="46" t="s">
        <v>259</v>
      </c>
      <c r="F95" s="44"/>
      <c r="G95" s="44"/>
      <c r="H95" s="44"/>
      <c r="I95" s="44"/>
      <c r="J95" s="45"/>
    </row>
    <row r="96" ht="120">
      <c r="A96" s="36" t="s">
        <v>60</v>
      </c>
      <c r="B96" s="43"/>
      <c r="C96" s="44"/>
      <c r="D96" s="44"/>
      <c r="E96" s="38" t="s">
        <v>260</v>
      </c>
      <c r="F96" s="44"/>
      <c r="G96" s="44"/>
      <c r="H96" s="44"/>
      <c r="I96" s="44"/>
      <c r="J96" s="45"/>
    </row>
    <row r="97">
      <c r="A97" s="36" t="s">
        <v>52</v>
      </c>
      <c r="B97" s="36">
        <v>22</v>
      </c>
      <c r="C97" s="37" t="s">
        <v>261</v>
      </c>
      <c r="D97" s="36"/>
      <c r="E97" s="38" t="s">
        <v>262</v>
      </c>
      <c r="F97" s="39" t="s">
        <v>108</v>
      </c>
      <c r="G97" s="40">
        <v>1426.7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56</v>
      </c>
      <c r="B98" s="43"/>
      <c r="C98" s="44"/>
      <c r="D98" s="44"/>
      <c r="E98" s="38" t="s">
        <v>263</v>
      </c>
      <c r="F98" s="44"/>
      <c r="G98" s="44"/>
      <c r="H98" s="44"/>
      <c r="I98" s="44"/>
      <c r="J98" s="45"/>
    </row>
    <row r="99">
      <c r="A99" s="36" t="s">
        <v>58</v>
      </c>
      <c r="B99" s="43"/>
      <c r="C99" s="44"/>
      <c r="D99" s="44"/>
      <c r="E99" s="46" t="s">
        <v>264</v>
      </c>
      <c r="F99" s="44"/>
      <c r="G99" s="44"/>
      <c r="H99" s="44"/>
      <c r="I99" s="44"/>
      <c r="J99" s="45"/>
    </row>
    <row r="100" ht="120">
      <c r="A100" s="36" t="s">
        <v>60</v>
      </c>
      <c r="B100" s="43"/>
      <c r="C100" s="44"/>
      <c r="D100" s="44"/>
      <c r="E100" s="38" t="s">
        <v>260</v>
      </c>
      <c r="F100" s="44"/>
      <c r="G100" s="44"/>
      <c r="H100" s="44"/>
      <c r="I100" s="44"/>
      <c r="J100" s="45"/>
    </row>
    <row r="101">
      <c r="A101" s="36" t="s">
        <v>52</v>
      </c>
      <c r="B101" s="36">
        <v>23</v>
      </c>
      <c r="C101" s="37" t="s">
        <v>265</v>
      </c>
      <c r="D101" s="36"/>
      <c r="E101" s="38" t="s">
        <v>266</v>
      </c>
      <c r="F101" s="39" t="s">
        <v>119</v>
      </c>
      <c r="G101" s="40">
        <v>64.849999999999994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56</v>
      </c>
      <c r="B102" s="43"/>
      <c r="C102" s="44"/>
      <c r="D102" s="44"/>
      <c r="E102" s="38" t="s">
        <v>267</v>
      </c>
      <c r="F102" s="44"/>
      <c r="G102" s="44"/>
      <c r="H102" s="44"/>
      <c r="I102" s="44"/>
      <c r="J102" s="45"/>
    </row>
    <row r="103" ht="60">
      <c r="A103" s="36" t="s">
        <v>58</v>
      </c>
      <c r="B103" s="43"/>
      <c r="C103" s="44"/>
      <c r="D103" s="44"/>
      <c r="E103" s="46" t="s">
        <v>268</v>
      </c>
      <c r="F103" s="44"/>
      <c r="G103" s="44"/>
      <c r="H103" s="44"/>
      <c r="I103" s="44"/>
      <c r="J103" s="45"/>
    </row>
    <row r="104" ht="195">
      <c r="A104" s="36" t="s">
        <v>60</v>
      </c>
      <c r="B104" s="43"/>
      <c r="C104" s="44"/>
      <c r="D104" s="44"/>
      <c r="E104" s="38" t="s">
        <v>269</v>
      </c>
      <c r="F104" s="44"/>
      <c r="G104" s="44"/>
      <c r="H104" s="44"/>
      <c r="I104" s="44"/>
      <c r="J104" s="45"/>
    </row>
    <row r="105">
      <c r="A105" s="36" t="s">
        <v>52</v>
      </c>
      <c r="B105" s="36">
        <v>24</v>
      </c>
      <c r="C105" s="37" t="s">
        <v>270</v>
      </c>
      <c r="D105" s="36"/>
      <c r="E105" s="38" t="s">
        <v>271</v>
      </c>
      <c r="F105" s="39" t="s">
        <v>108</v>
      </c>
      <c r="G105" s="40">
        <v>101.75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 ht="30">
      <c r="A106" s="36" t="s">
        <v>56</v>
      </c>
      <c r="B106" s="43"/>
      <c r="C106" s="44"/>
      <c r="D106" s="44"/>
      <c r="E106" s="38" t="s">
        <v>272</v>
      </c>
      <c r="F106" s="44"/>
      <c r="G106" s="44"/>
      <c r="H106" s="44"/>
      <c r="I106" s="44"/>
      <c r="J106" s="45"/>
    </row>
    <row r="107" ht="45">
      <c r="A107" s="36" t="s">
        <v>58</v>
      </c>
      <c r="B107" s="43"/>
      <c r="C107" s="44"/>
      <c r="D107" s="44"/>
      <c r="E107" s="46" t="s">
        <v>273</v>
      </c>
      <c r="F107" s="44"/>
      <c r="G107" s="44"/>
      <c r="H107" s="44"/>
      <c r="I107" s="44"/>
      <c r="J107" s="45"/>
    </row>
    <row r="108" ht="225">
      <c r="A108" s="36" t="s">
        <v>60</v>
      </c>
      <c r="B108" s="43"/>
      <c r="C108" s="44"/>
      <c r="D108" s="44"/>
      <c r="E108" s="38" t="s">
        <v>274</v>
      </c>
      <c r="F108" s="44"/>
      <c r="G108" s="44"/>
      <c r="H108" s="44"/>
      <c r="I108" s="44"/>
      <c r="J108" s="45"/>
    </row>
    <row r="109" ht="30">
      <c r="A109" s="36" t="s">
        <v>52</v>
      </c>
      <c r="B109" s="36">
        <v>25</v>
      </c>
      <c r="C109" s="37" t="s">
        <v>275</v>
      </c>
      <c r="D109" s="36"/>
      <c r="E109" s="38" t="s">
        <v>276</v>
      </c>
      <c r="F109" s="39" t="s">
        <v>108</v>
      </c>
      <c r="G109" s="40">
        <v>3.2999999999999998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 ht="30">
      <c r="A110" s="36" t="s">
        <v>56</v>
      </c>
      <c r="B110" s="43"/>
      <c r="C110" s="44"/>
      <c r="D110" s="44"/>
      <c r="E110" s="38" t="s">
        <v>277</v>
      </c>
      <c r="F110" s="44"/>
      <c r="G110" s="44"/>
      <c r="H110" s="44"/>
      <c r="I110" s="44"/>
      <c r="J110" s="45"/>
    </row>
    <row r="111">
      <c r="A111" s="36" t="s">
        <v>58</v>
      </c>
      <c r="B111" s="43"/>
      <c r="C111" s="44"/>
      <c r="D111" s="44"/>
      <c r="E111" s="46" t="s">
        <v>278</v>
      </c>
      <c r="F111" s="44"/>
      <c r="G111" s="44"/>
      <c r="H111" s="44"/>
      <c r="I111" s="44"/>
      <c r="J111" s="45"/>
    </row>
    <row r="112" ht="225">
      <c r="A112" s="36" t="s">
        <v>60</v>
      </c>
      <c r="B112" s="43"/>
      <c r="C112" s="44"/>
      <c r="D112" s="44"/>
      <c r="E112" s="38" t="s">
        <v>274</v>
      </c>
      <c r="F112" s="44"/>
      <c r="G112" s="44"/>
      <c r="H112" s="44"/>
      <c r="I112" s="44"/>
      <c r="J112" s="45"/>
    </row>
    <row r="113">
      <c r="A113" s="30" t="s">
        <v>49</v>
      </c>
      <c r="B113" s="31"/>
      <c r="C113" s="32" t="s">
        <v>279</v>
      </c>
      <c r="D113" s="33"/>
      <c r="E113" s="30" t="s">
        <v>280</v>
      </c>
      <c r="F113" s="33"/>
      <c r="G113" s="33"/>
      <c r="H113" s="33"/>
      <c r="I113" s="34">
        <f>SUMIFS(I114:I117,A114:A117,"P")</f>
        <v>0</v>
      </c>
      <c r="J113" s="35"/>
    </row>
    <row r="114">
      <c r="A114" s="36" t="s">
        <v>52</v>
      </c>
      <c r="B114" s="36">
        <v>26</v>
      </c>
      <c r="C114" s="37" t="s">
        <v>281</v>
      </c>
      <c r="D114" s="36"/>
      <c r="E114" s="38" t="s">
        <v>282</v>
      </c>
      <c r="F114" s="39" t="s">
        <v>283</v>
      </c>
      <c r="G114" s="40">
        <v>33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 ht="30">
      <c r="A115" s="36" t="s">
        <v>56</v>
      </c>
      <c r="B115" s="43"/>
      <c r="C115" s="44"/>
      <c r="D115" s="44"/>
      <c r="E115" s="38" t="s">
        <v>284</v>
      </c>
      <c r="F115" s="44"/>
      <c r="G115" s="44"/>
      <c r="H115" s="44"/>
      <c r="I115" s="44"/>
      <c r="J115" s="45"/>
    </row>
    <row r="116" ht="45">
      <c r="A116" s="36" t="s">
        <v>58</v>
      </c>
      <c r="B116" s="43"/>
      <c r="C116" s="44"/>
      <c r="D116" s="44"/>
      <c r="E116" s="46" t="s">
        <v>285</v>
      </c>
      <c r="F116" s="44"/>
      <c r="G116" s="44"/>
      <c r="H116" s="44"/>
      <c r="I116" s="44"/>
      <c r="J116" s="45"/>
    </row>
    <row r="117" ht="90">
      <c r="A117" s="36" t="s">
        <v>60</v>
      </c>
      <c r="B117" s="43"/>
      <c r="C117" s="44"/>
      <c r="D117" s="44"/>
      <c r="E117" s="38" t="s">
        <v>286</v>
      </c>
      <c r="F117" s="44"/>
      <c r="G117" s="44"/>
      <c r="H117" s="44"/>
      <c r="I117" s="44"/>
      <c r="J117" s="45"/>
    </row>
    <row r="118">
      <c r="A118" s="30" t="s">
        <v>49</v>
      </c>
      <c r="B118" s="31"/>
      <c r="C118" s="32" t="s">
        <v>287</v>
      </c>
      <c r="D118" s="33"/>
      <c r="E118" s="30" t="s">
        <v>288</v>
      </c>
      <c r="F118" s="33"/>
      <c r="G118" s="33"/>
      <c r="H118" s="33"/>
      <c r="I118" s="34">
        <f>SUMIFS(I119:I122,A119:A122,"P")</f>
        <v>0</v>
      </c>
      <c r="J118" s="35"/>
    </row>
    <row r="119">
      <c r="A119" s="36" t="s">
        <v>52</v>
      </c>
      <c r="B119" s="36">
        <v>27</v>
      </c>
      <c r="C119" s="37" t="s">
        <v>289</v>
      </c>
      <c r="D119" s="36"/>
      <c r="E119" s="38" t="s">
        <v>290</v>
      </c>
      <c r="F119" s="39" t="s">
        <v>119</v>
      </c>
      <c r="G119" s="40">
        <v>11.4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>
      <c r="A120" s="36" t="s">
        <v>56</v>
      </c>
      <c r="B120" s="43"/>
      <c r="C120" s="44"/>
      <c r="D120" s="44"/>
      <c r="E120" s="38" t="s">
        <v>291</v>
      </c>
      <c r="F120" s="44"/>
      <c r="G120" s="44"/>
      <c r="H120" s="44"/>
      <c r="I120" s="44"/>
      <c r="J120" s="45"/>
    </row>
    <row r="121">
      <c r="A121" s="36" t="s">
        <v>58</v>
      </c>
      <c r="B121" s="43"/>
      <c r="C121" s="44"/>
      <c r="D121" s="44"/>
      <c r="E121" s="46" t="s">
        <v>292</v>
      </c>
      <c r="F121" s="44"/>
      <c r="G121" s="44"/>
      <c r="H121" s="44"/>
      <c r="I121" s="44"/>
      <c r="J121" s="45"/>
    </row>
    <row r="122" ht="409.5">
      <c r="A122" s="36" t="s">
        <v>60</v>
      </c>
      <c r="B122" s="43"/>
      <c r="C122" s="44"/>
      <c r="D122" s="44"/>
      <c r="E122" s="38" t="s">
        <v>293</v>
      </c>
      <c r="F122" s="44"/>
      <c r="G122" s="44"/>
      <c r="H122" s="44"/>
      <c r="I122" s="44"/>
      <c r="J122" s="45"/>
    </row>
    <row r="123">
      <c r="A123" s="30" t="s">
        <v>49</v>
      </c>
      <c r="B123" s="31"/>
      <c r="C123" s="32" t="s">
        <v>147</v>
      </c>
      <c r="D123" s="33"/>
      <c r="E123" s="30" t="s">
        <v>148</v>
      </c>
      <c r="F123" s="33"/>
      <c r="G123" s="33"/>
      <c r="H123" s="33"/>
      <c r="I123" s="34">
        <f>SUMIFS(I124:I147,A124:A147,"P")</f>
        <v>0</v>
      </c>
      <c r="J123" s="35"/>
    </row>
    <row r="124">
      <c r="A124" s="36" t="s">
        <v>52</v>
      </c>
      <c r="B124" s="36">
        <v>28</v>
      </c>
      <c r="C124" s="37" t="s">
        <v>294</v>
      </c>
      <c r="D124" s="36"/>
      <c r="E124" s="38" t="s">
        <v>295</v>
      </c>
      <c r="F124" s="39" t="s">
        <v>283</v>
      </c>
      <c r="G124" s="40">
        <v>148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56</v>
      </c>
      <c r="B125" s="43"/>
      <c r="C125" s="44"/>
      <c r="D125" s="44"/>
      <c r="E125" s="38" t="s">
        <v>296</v>
      </c>
      <c r="F125" s="44"/>
      <c r="G125" s="44"/>
      <c r="H125" s="44"/>
      <c r="I125" s="44"/>
      <c r="J125" s="45"/>
    </row>
    <row r="126" ht="60">
      <c r="A126" s="36" t="s">
        <v>58</v>
      </c>
      <c r="B126" s="43"/>
      <c r="C126" s="44"/>
      <c r="D126" s="44"/>
      <c r="E126" s="46" t="s">
        <v>297</v>
      </c>
      <c r="F126" s="44"/>
      <c r="G126" s="44"/>
      <c r="H126" s="44"/>
      <c r="I126" s="44"/>
      <c r="J126" s="45"/>
    </row>
    <row r="127" ht="105">
      <c r="A127" s="36" t="s">
        <v>60</v>
      </c>
      <c r="B127" s="43"/>
      <c r="C127" s="44"/>
      <c r="D127" s="44"/>
      <c r="E127" s="38" t="s">
        <v>298</v>
      </c>
      <c r="F127" s="44"/>
      <c r="G127" s="44"/>
      <c r="H127" s="44"/>
      <c r="I127" s="44"/>
      <c r="J127" s="45"/>
    </row>
    <row r="128" ht="30">
      <c r="A128" s="36" t="s">
        <v>52</v>
      </c>
      <c r="B128" s="36">
        <v>29</v>
      </c>
      <c r="C128" s="37" t="s">
        <v>299</v>
      </c>
      <c r="D128" s="36"/>
      <c r="E128" s="38" t="s">
        <v>300</v>
      </c>
      <c r="F128" s="39" t="s">
        <v>283</v>
      </c>
      <c r="G128" s="40">
        <v>416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56</v>
      </c>
      <c r="B129" s="43"/>
      <c r="C129" s="44"/>
      <c r="D129" s="44"/>
      <c r="E129" s="38" t="s">
        <v>301</v>
      </c>
      <c r="F129" s="44"/>
      <c r="G129" s="44"/>
      <c r="H129" s="44"/>
      <c r="I129" s="44"/>
      <c r="J129" s="45"/>
    </row>
    <row r="130">
      <c r="A130" s="36" t="s">
        <v>58</v>
      </c>
      <c r="B130" s="43"/>
      <c r="C130" s="44"/>
      <c r="D130" s="44"/>
      <c r="E130" s="46" t="s">
        <v>302</v>
      </c>
      <c r="F130" s="44"/>
      <c r="G130" s="44"/>
      <c r="H130" s="44"/>
      <c r="I130" s="44"/>
      <c r="J130" s="45"/>
    </row>
    <row r="131" ht="90">
      <c r="A131" s="36" t="s">
        <v>60</v>
      </c>
      <c r="B131" s="43"/>
      <c r="C131" s="44"/>
      <c r="D131" s="44"/>
      <c r="E131" s="38" t="s">
        <v>303</v>
      </c>
      <c r="F131" s="44"/>
      <c r="G131" s="44"/>
      <c r="H131" s="44"/>
      <c r="I131" s="44"/>
      <c r="J131" s="45"/>
    </row>
    <row r="132" ht="30">
      <c r="A132" s="36" t="s">
        <v>52</v>
      </c>
      <c r="B132" s="36">
        <v>30</v>
      </c>
      <c r="C132" s="37" t="s">
        <v>304</v>
      </c>
      <c r="D132" s="36"/>
      <c r="E132" s="38" t="s">
        <v>305</v>
      </c>
      <c r="F132" s="39" t="s">
        <v>283</v>
      </c>
      <c r="G132" s="40">
        <v>16.5</v>
      </c>
      <c r="H132" s="41">
        <v>0</v>
      </c>
      <c r="I132" s="41">
        <f>ROUND(G132*H132,P4)</f>
        <v>0</v>
      </c>
      <c r="J132" s="36"/>
      <c r="O132" s="42">
        <f>I132*0.21</f>
        <v>0</v>
      </c>
      <c r="P132">
        <v>3</v>
      </c>
    </row>
    <row r="133">
      <c r="A133" s="36" t="s">
        <v>56</v>
      </c>
      <c r="B133" s="43"/>
      <c r="C133" s="44"/>
      <c r="D133" s="44"/>
      <c r="E133" s="38" t="s">
        <v>306</v>
      </c>
      <c r="F133" s="44"/>
      <c r="G133" s="44"/>
      <c r="H133" s="44"/>
      <c r="I133" s="44"/>
      <c r="J133" s="45"/>
    </row>
    <row r="134">
      <c r="A134" s="36" t="s">
        <v>58</v>
      </c>
      <c r="B134" s="43"/>
      <c r="C134" s="44"/>
      <c r="D134" s="44"/>
      <c r="E134" s="46" t="s">
        <v>307</v>
      </c>
      <c r="F134" s="44"/>
      <c r="G134" s="44"/>
      <c r="H134" s="44"/>
      <c r="I134" s="44"/>
      <c r="J134" s="45"/>
    </row>
    <row r="135" ht="90">
      <c r="A135" s="36" t="s">
        <v>60</v>
      </c>
      <c r="B135" s="43"/>
      <c r="C135" s="44"/>
      <c r="D135" s="44"/>
      <c r="E135" s="38" t="s">
        <v>303</v>
      </c>
      <c r="F135" s="44"/>
      <c r="G135" s="44"/>
      <c r="H135" s="44"/>
      <c r="I135" s="44"/>
      <c r="J135" s="45"/>
    </row>
    <row r="136">
      <c r="A136" s="36" t="s">
        <v>52</v>
      </c>
      <c r="B136" s="36">
        <v>31</v>
      </c>
      <c r="C136" s="37" t="s">
        <v>308</v>
      </c>
      <c r="D136" s="36"/>
      <c r="E136" s="38" t="s">
        <v>309</v>
      </c>
      <c r="F136" s="39" t="s">
        <v>283</v>
      </c>
      <c r="G136" s="40">
        <v>8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56</v>
      </c>
      <c r="B137" s="43"/>
      <c r="C137" s="44"/>
      <c r="D137" s="44"/>
      <c r="E137" s="38" t="s">
        <v>310</v>
      </c>
      <c r="F137" s="44"/>
      <c r="G137" s="44"/>
      <c r="H137" s="44"/>
      <c r="I137" s="44"/>
      <c r="J137" s="45"/>
    </row>
    <row r="138">
      <c r="A138" s="36" t="s">
        <v>58</v>
      </c>
      <c r="B138" s="43"/>
      <c r="C138" s="44"/>
      <c r="D138" s="44"/>
      <c r="E138" s="46" t="s">
        <v>311</v>
      </c>
      <c r="F138" s="44"/>
      <c r="G138" s="44"/>
      <c r="H138" s="44"/>
      <c r="I138" s="44"/>
      <c r="J138" s="45"/>
    </row>
    <row r="139" ht="90">
      <c r="A139" s="36" t="s">
        <v>60</v>
      </c>
      <c r="B139" s="43"/>
      <c r="C139" s="44"/>
      <c r="D139" s="44"/>
      <c r="E139" s="38" t="s">
        <v>312</v>
      </c>
      <c r="F139" s="44"/>
      <c r="G139" s="44"/>
      <c r="H139" s="44"/>
      <c r="I139" s="44"/>
      <c r="J139" s="45"/>
    </row>
    <row r="140">
      <c r="A140" s="36" t="s">
        <v>52</v>
      </c>
      <c r="B140" s="36">
        <v>32</v>
      </c>
      <c r="C140" s="37" t="s">
        <v>313</v>
      </c>
      <c r="D140" s="36"/>
      <c r="E140" s="38" t="s">
        <v>314</v>
      </c>
      <c r="F140" s="39" t="s">
        <v>283</v>
      </c>
      <c r="G140" s="40">
        <v>14.4</v>
      </c>
      <c r="H140" s="41">
        <v>0</v>
      </c>
      <c r="I140" s="41">
        <f>ROUND(G140*H140,P4)</f>
        <v>0</v>
      </c>
      <c r="J140" s="36"/>
      <c r="O140" s="42">
        <f>I140*0.21</f>
        <v>0</v>
      </c>
      <c r="P140">
        <v>3</v>
      </c>
    </row>
    <row r="141">
      <c r="A141" s="36" t="s">
        <v>56</v>
      </c>
      <c r="B141" s="43"/>
      <c r="C141" s="44"/>
      <c r="D141" s="44"/>
      <c r="E141" s="50" t="s">
        <v>92</v>
      </c>
      <c r="F141" s="44"/>
      <c r="G141" s="44"/>
      <c r="H141" s="44"/>
      <c r="I141" s="44"/>
      <c r="J141" s="45"/>
    </row>
    <row r="142">
      <c r="A142" s="36" t="s">
        <v>58</v>
      </c>
      <c r="B142" s="43"/>
      <c r="C142" s="44"/>
      <c r="D142" s="44"/>
      <c r="E142" s="46" t="s">
        <v>315</v>
      </c>
      <c r="F142" s="44"/>
      <c r="G142" s="44"/>
      <c r="H142" s="44"/>
      <c r="I142" s="44"/>
      <c r="J142" s="45"/>
    </row>
    <row r="143" ht="75">
      <c r="A143" s="36" t="s">
        <v>60</v>
      </c>
      <c r="B143" s="43"/>
      <c r="C143" s="44"/>
      <c r="D143" s="44"/>
      <c r="E143" s="38" t="s">
        <v>316</v>
      </c>
      <c r="F143" s="44"/>
      <c r="G143" s="44"/>
      <c r="H143" s="44"/>
      <c r="I143" s="44"/>
      <c r="J143" s="45"/>
    </row>
    <row r="144">
      <c r="A144" s="36" t="s">
        <v>52</v>
      </c>
      <c r="B144" s="36">
        <v>33</v>
      </c>
      <c r="C144" s="37" t="s">
        <v>317</v>
      </c>
      <c r="D144" s="36"/>
      <c r="E144" s="38" t="s">
        <v>318</v>
      </c>
      <c r="F144" s="39" t="s">
        <v>283</v>
      </c>
      <c r="G144" s="40">
        <v>14.4</v>
      </c>
      <c r="H144" s="41">
        <v>0</v>
      </c>
      <c r="I144" s="41">
        <f>ROUND(G144*H144,P4)</f>
        <v>0</v>
      </c>
      <c r="J144" s="36"/>
      <c r="O144" s="42">
        <f>I144*0.21</f>
        <v>0</v>
      </c>
      <c r="P144">
        <v>3</v>
      </c>
    </row>
    <row r="145" ht="30">
      <c r="A145" s="36" t="s">
        <v>56</v>
      </c>
      <c r="B145" s="43"/>
      <c r="C145" s="44"/>
      <c r="D145" s="44"/>
      <c r="E145" s="38" t="s">
        <v>319</v>
      </c>
      <c r="F145" s="44"/>
      <c r="G145" s="44"/>
      <c r="H145" s="44"/>
      <c r="I145" s="44"/>
      <c r="J145" s="45"/>
    </row>
    <row r="146">
      <c r="A146" s="36" t="s">
        <v>58</v>
      </c>
      <c r="B146" s="43"/>
      <c r="C146" s="44"/>
      <c r="D146" s="44"/>
      <c r="E146" s="46" t="s">
        <v>315</v>
      </c>
      <c r="F146" s="44"/>
      <c r="G146" s="44"/>
      <c r="H146" s="44"/>
      <c r="I146" s="44"/>
      <c r="J146" s="45"/>
    </row>
    <row r="147" ht="90">
      <c r="A147" s="36" t="s">
        <v>60</v>
      </c>
      <c r="B147" s="47"/>
      <c r="C147" s="48"/>
      <c r="D147" s="48"/>
      <c r="E147" s="38" t="s">
        <v>320</v>
      </c>
      <c r="F147" s="48"/>
      <c r="G147" s="48"/>
      <c r="H147" s="48"/>
      <c r="I147" s="48"/>
      <c r="J14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21</v>
      </c>
      <c r="I3" s="24">
        <f>SUMIFS(I8:I133,A8:A133,"SD")</f>
        <v>0</v>
      </c>
      <c r="J3" s="18"/>
      <c r="O3">
        <v>0</v>
      </c>
      <c r="P3">
        <v>2</v>
      </c>
    </row>
    <row r="4" ht="30">
      <c r="A4" s="3" t="s">
        <v>36</v>
      </c>
      <c r="B4" s="19" t="s">
        <v>37</v>
      </c>
      <c r="C4" s="20" t="s">
        <v>21</v>
      </c>
      <c r="D4" s="21"/>
      <c r="E4" s="22" t="s">
        <v>22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50</v>
      </c>
      <c r="D8" s="33"/>
      <c r="E8" s="30" t="s">
        <v>51</v>
      </c>
      <c r="F8" s="33"/>
      <c r="G8" s="33"/>
      <c r="H8" s="33"/>
      <c r="I8" s="34">
        <f>SUMIFS(I9:I16,A9:A16,"P")</f>
        <v>0</v>
      </c>
      <c r="J8" s="35"/>
    </row>
    <row r="9">
      <c r="A9" s="36" t="s">
        <v>52</v>
      </c>
      <c r="B9" s="36">
        <v>1</v>
      </c>
      <c r="C9" s="37" t="s">
        <v>321</v>
      </c>
      <c r="D9" s="36"/>
      <c r="E9" s="38" t="s">
        <v>322</v>
      </c>
      <c r="F9" s="39" t="s">
        <v>119</v>
      </c>
      <c r="G9" s="40">
        <v>161.32499999999999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50" t="s">
        <v>92</v>
      </c>
      <c r="F10" s="44"/>
      <c r="G10" s="44"/>
      <c r="H10" s="44"/>
      <c r="I10" s="44"/>
      <c r="J10" s="45"/>
    </row>
    <row r="11" ht="45">
      <c r="A11" s="36" t="s">
        <v>58</v>
      </c>
      <c r="B11" s="43"/>
      <c r="C11" s="44"/>
      <c r="D11" s="44"/>
      <c r="E11" s="46" t="s">
        <v>323</v>
      </c>
      <c r="F11" s="44"/>
      <c r="G11" s="44"/>
      <c r="H11" s="44"/>
      <c r="I11" s="44"/>
      <c r="J11" s="45"/>
    </row>
    <row r="12" ht="75">
      <c r="A12" s="36" t="s">
        <v>60</v>
      </c>
      <c r="B12" s="43"/>
      <c r="C12" s="44"/>
      <c r="D12" s="44"/>
      <c r="E12" s="38" t="s">
        <v>324</v>
      </c>
      <c r="F12" s="44"/>
      <c r="G12" s="44"/>
      <c r="H12" s="44"/>
      <c r="I12" s="44"/>
      <c r="J12" s="45"/>
    </row>
    <row r="13" ht="30">
      <c r="A13" s="36" t="s">
        <v>52</v>
      </c>
      <c r="B13" s="36">
        <v>2</v>
      </c>
      <c r="C13" s="37" t="s">
        <v>162</v>
      </c>
      <c r="D13" s="36"/>
      <c r="E13" s="38" t="s">
        <v>163</v>
      </c>
      <c r="F13" s="39" t="s">
        <v>91</v>
      </c>
      <c r="G13" s="40">
        <v>359.39999999999998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56</v>
      </c>
      <c r="B14" s="43"/>
      <c r="C14" s="44"/>
      <c r="D14" s="44"/>
      <c r="E14" s="50" t="s">
        <v>92</v>
      </c>
      <c r="F14" s="44"/>
      <c r="G14" s="44"/>
      <c r="H14" s="44"/>
      <c r="I14" s="44"/>
      <c r="J14" s="45"/>
    </row>
    <row r="15" ht="30">
      <c r="A15" s="36" t="s">
        <v>58</v>
      </c>
      <c r="B15" s="43"/>
      <c r="C15" s="44"/>
      <c r="D15" s="44"/>
      <c r="E15" s="46" t="s">
        <v>325</v>
      </c>
      <c r="F15" s="44"/>
      <c r="G15" s="44"/>
      <c r="H15" s="44"/>
      <c r="I15" s="44"/>
      <c r="J15" s="45"/>
    </row>
    <row r="16" ht="165">
      <c r="A16" s="36" t="s">
        <v>60</v>
      </c>
      <c r="B16" s="43"/>
      <c r="C16" s="44"/>
      <c r="D16" s="44"/>
      <c r="E16" s="38" t="s">
        <v>94</v>
      </c>
      <c r="F16" s="44"/>
      <c r="G16" s="44"/>
      <c r="H16" s="44"/>
      <c r="I16" s="44"/>
      <c r="J16" s="45"/>
    </row>
    <row r="17">
      <c r="A17" s="30" t="s">
        <v>49</v>
      </c>
      <c r="B17" s="31"/>
      <c r="C17" s="32" t="s">
        <v>104</v>
      </c>
      <c r="D17" s="33"/>
      <c r="E17" s="30" t="s">
        <v>105</v>
      </c>
      <c r="F17" s="33"/>
      <c r="G17" s="33"/>
      <c r="H17" s="33"/>
      <c r="I17" s="34">
        <f>SUMIFS(I18:I57,A18:A57,"P")</f>
        <v>0</v>
      </c>
      <c r="J17" s="35"/>
    </row>
    <row r="18">
      <c r="A18" s="36" t="s">
        <v>52</v>
      </c>
      <c r="B18" s="36">
        <v>3</v>
      </c>
      <c r="C18" s="37" t="s">
        <v>165</v>
      </c>
      <c r="D18" s="36"/>
      <c r="E18" s="38" t="s">
        <v>166</v>
      </c>
      <c r="F18" s="39" t="s">
        <v>119</v>
      </c>
      <c r="G18" s="40">
        <v>179.69999999999999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56</v>
      </c>
      <c r="B19" s="43"/>
      <c r="C19" s="44"/>
      <c r="D19" s="44"/>
      <c r="E19" s="38" t="s">
        <v>167</v>
      </c>
      <c r="F19" s="44"/>
      <c r="G19" s="44"/>
      <c r="H19" s="44"/>
      <c r="I19" s="44"/>
      <c r="J19" s="45"/>
    </row>
    <row r="20">
      <c r="A20" s="36" t="s">
        <v>58</v>
      </c>
      <c r="B20" s="43"/>
      <c r="C20" s="44"/>
      <c r="D20" s="44"/>
      <c r="E20" s="46" t="s">
        <v>326</v>
      </c>
      <c r="F20" s="44"/>
      <c r="G20" s="44"/>
      <c r="H20" s="44"/>
      <c r="I20" s="44"/>
      <c r="J20" s="45"/>
    </row>
    <row r="21" ht="409.5">
      <c r="A21" s="36" t="s">
        <v>60</v>
      </c>
      <c r="B21" s="43"/>
      <c r="C21" s="44"/>
      <c r="D21" s="44"/>
      <c r="E21" s="38" t="s">
        <v>169</v>
      </c>
      <c r="F21" s="44"/>
      <c r="G21" s="44"/>
      <c r="H21" s="44"/>
      <c r="I21" s="44"/>
      <c r="J21" s="45"/>
    </row>
    <row r="22">
      <c r="A22" s="36" t="s">
        <v>52</v>
      </c>
      <c r="B22" s="36">
        <v>4</v>
      </c>
      <c r="C22" s="37" t="s">
        <v>327</v>
      </c>
      <c r="D22" s="36"/>
      <c r="E22" s="38" t="s">
        <v>328</v>
      </c>
      <c r="F22" s="39" t="s">
        <v>119</v>
      </c>
      <c r="G22" s="40">
        <v>217.05000000000001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56</v>
      </c>
      <c r="B23" s="43"/>
      <c r="C23" s="44"/>
      <c r="D23" s="44"/>
      <c r="E23" s="38" t="s">
        <v>329</v>
      </c>
      <c r="F23" s="44"/>
      <c r="G23" s="44"/>
      <c r="H23" s="44"/>
      <c r="I23" s="44"/>
      <c r="J23" s="45"/>
    </row>
    <row r="24">
      <c r="A24" s="36" t="s">
        <v>58</v>
      </c>
      <c r="B24" s="43"/>
      <c r="C24" s="44"/>
      <c r="D24" s="44"/>
      <c r="E24" s="46" t="s">
        <v>330</v>
      </c>
      <c r="F24" s="44"/>
      <c r="G24" s="44"/>
      <c r="H24" s="44"/>
      <c r="I24" s="44"/>
      <c r="J24" s="45"/>
    </row>
    <row r="25" ht="405">
      <c r="A25" s="36" t="s">
        <v>60</v>
      </c>
      <c r="B25" s="43"/>
      <c r="C25" s="44"/>
      <c r="D25" s="44"/>
      <c r="E25" s="38" t="s">
        <v>331</v>
      </c>
      <c r="F25" s="44"/>
      <c r="G25" s="44"/>
      <c r="H25" s="44"/>
      <c r="I25" s="44"/>
      <c r="J25" s="45"/>
    </row>
    <row r="26">
      <c r="A26" s="36" t="s">
        <v>52</v>
      </c>
      <c r="B26" s="36">
        <v>5</v>
      </c>
      <c r="C26" s="37" t="s">
        <v>174</v>
      </c>
      <c r="D26" s="36"/>
      <c r="E26" s="38" t="s">
        <v>175</v>
      </c>
      <c r="F26" s="39" t="s">
        <v>119</v>
      </c>
      <c r="G26" s="40">
        <v>57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56</v>
      </c>
      <c r="B27" s="43"/>
      <c r="C27" s="44"/>
      <c r="D27" s="44"/>
      <c r="E27" s="38" t="s">
        <v>176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332</v>
      </c>
      <c r="F28" s="44"/>
      <c r="G28" s="44"/>
      <c r="H28" s="44"/>
      <c r="I28" s="44"/>
      <c r="J28" s="45"/>
    </row>
    <row r="29" ht="405">
      <c r="A29" s="36" t="s">
        <v>60</v>
      </c>
      <c r="B29" s="43"/>
      <c r="C29" s="44"/>
      <c r="D29" s="44"/>
      <c r="E29" s="38" t="s">
        <v>178</v>
      </c>
      <c r="F29" s="44"/>
      <c r="G29" s="44"/>
      <c r="H29" s="44"/>
      <c r="I29" s="44"/>
      <c r="J29" s="45"/>
    </row>
    <row r="30">
      <c r="A30" s="36" t="s">
        <v>52</v>
      </c>
      <c r="B30" s="36">
        <v>6</v>
      </c>
      <c r="C30" s="37" t="s">
        <v>179</v>
      </c>
      <c r="D30" s="36"/>
      <c r="E30" s="38" t="s">
        <v>180</v>
      </c>
      <c r="F30" s="39" t="s">
        <v>119</v>
      </c>
      <c r="G30" s="40">
        <v>30.34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56</v>
      </c>
      <c r="B31" s="43"/>
      <c r="C31" s="44"/>
      <c r="D31" s="44"/>
      <c r="E31" s="38" t="s">
        <v>181</v>
      </c>
      <c r="F31" s="44"/>
      <c r="G31" s="44"/>
      <c r="H31" s="44"/>
      <c r="I31" s="44"/>
      <c r="J31" s="45"/>
    </row>
    <row r="32" ht="45">
      <c r="A32" s="36" t="s">
        <v>58</v>
      </c>
      <c r="B32" s="43"/>
      <c r="C32" s="44"/>
      <c r="D32" s="44"/>
      <c r="E32" s="46" t="s">
        <v>333</v>
      </c>
      <c r="F32" s="44"/>
      <c r="G32" s="44"/>
      <c r="H32" s="44"/>
      <c r="I32" s="44"/>
      <c r="J32" s="45"/>
    </row>
    <row r="33" ht="345">
      <c r="A33" s="36" t="s">
        <v>60</v>
      </c>
      <c r="B33" s="43"/>
      <c r="C33" s="44"/>
      <c r="D33" s="44"/>
      <c r="E33" s="38" t="s">
        <v>183</v>
      </c>
      <c r="F33" s="44"/>
      <c r="G33" s="44"/>
      <c r="H33" s="44"/>
      <c r="I33" s="44"/>
      <c r="J33" s="45"/>
    </row>
    <row r="34">
      <c r="A34" s="36" t="s">
        <v>52</v>
      </c>
      <c r="B34" s="36">
        <v>7</v>
      </c>
      <c r="C34" s="37" t="s">
        <v>189</v>
      </c>
      <c r="D34" s="36"/>
      <c r="E34" s="38" t="s">
        <v>190</v>
      </c>
      <c r="F34" s="39" t="s">
        <v>108</v>
      </c>
      <c r="G34" s="40">
        <v>723.20000000000005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56</v>
      </c>
      <c r="B35" s="43"/>
      <c r="C35" s="44"/>
      <c r="D35" s="44"/>
      <c r="E35" s="50" t="s">
        <v>92</v>
      </c>
      <c r="F35" s="44"/>
      <c r="G35" s="44"/>
      <c r="H35" s="44"/>
      <c r="I35" s="44"/>
      <c r="J35" s="45"/>
    </row>
    <row r="36" ht="45">
      <c r="A36" s="36" t="s">
        <v>58</v>
      </c>
      <c r="B36" s="43"/>
      <c r="C36" s="44"/>
      <c r="D36" s="44"/>
      <c r="E36" s="46" t="s">
        <v>334</v>
      </c>
      <c r="F36" s="44"/>
      <c r="G36" s="44"/>
      <c r="H36" s="44"/>
      <c r="I36" s="44"/>
      <c r="J36" s="45"/>
    </row>
    <row r="37" ht="75">
      <c r="A37" s="36" t="s">
        <v>60</v>
      </c>
      <c r="B37" s="43"/>
      <c r="C37" s="44"/>
      <c r="D37" s="44"/>
      <c r="E37" s="38" t="s">
        <v>192</v>
      </c>
      <c r="F37" s="44"/>
      <c r="G37" s="44"/>
      <c r="H37" s="44"/>
      <c r="I37" s="44"/>
      <c r="J37" s="45"/>
    </row>
    <row r="38">
      <c r="A38" s="36" t="s">
        <v>52</v>
      </c>
      <c r="B38" s="36">
        <v>8</v>
      </c>
      <c r="C38" s="37" t="s">
        <v>193</v>
      </c>
      <c r="D38" s="36"/>
      <c r="E38" s="38" t="s">
        <v>194</v>
      </c>
      <c r="F38" s="39" t="s">
        <v>119</v>
      </c>
      <c r="G38" s="40">
        <v>148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56</v>
      </c>
      <c r="B39" s="43"/>
      <c r="C39" s="44"/>
      <c r="D39" s="44"/>
      <c r="E39" s="38" t="s">
        <v>195</v>
      </c>
      <c r="F39" s="44"/>
      <c r="G39" s="44"/>
      <c r="H39" s="44"/>
      <c r="I39" s="44"/>
      <c r="J39" s="45"/>
    </row>
    <row r="40" ht="45">
      <c r="A40" s="36" t="s">
        <v>58</v>
      </c>
      <c r="B40" s="43"/>
      <c r="C40" s="44"/>
      <c r="D40" s="44"/>
      <c r="E40" s="46" t="s">
        <v>335</v>
      </c>
      <c r="F40" s="44"/>
      <c r="G40" s="44"/>
      <c r="H40" s="44"/>
      <c r="I40" s="44"/>
      <c r="J40" s="45"/>
    </row>
    <row r="41" ht="60">
      <c r="A41" s="36" t="s">
        <v>60</v>
      </c>
      <c r="B41" s="43"/>
      <c r="C41" s="44"/>
      <c r="D41" s="44"/>
      <c r="E41" s="38" t="s">
        <v>197</v>
      </c>
      <c r="F41" s="44"/>
      <c r="G41" s="44"/>
      <c r="H41" s="44"/>
      <c r="I41" s="44"/>
      <c r="J41" s="45"/>
    </row>
    <row r="42">
      <c r="A42" s="36" t="s">
        <v>52</v>
      </c>
      <c r="B42" s="36">
        <v>9</v>
      </c>
      <c r="C42" s="37" t="s">
        <v>336</v>
      </c>
      <c r="D42" s="36"/>
      <c r="E42" s="38" t="s">
        <v>337</v>
      </c>
      <c r="F42" s="39" t="s">
        <v>108</v>
      </c>
      <c r="G42" s="40">
        <v>1447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30">
      <c r="A43" s="36" t="s">
        <v>56</v>
      </c>
      <c r="B43" s="43"/>
      <c r="C43" s="44"/>
      <c r="D43" s="44"/>
      <c r="E43" s="38" t="s">
        <v>338</v>
      </c>
      <c r="F43" s="44"/>
      <c r="G43" s="44"/>
      <c r="H43" s="44"/>
      <c r="I43" s="44"/>
      <c r="J43" s="45"/>
    </row>
    <row r="44" ht="30">
      <c r="A44" s="36" t="s">
        <v>58</v>
      </c>
      <c r="B44" s="43"/>
      <c r="C44" s="44"/>
      <c r="D44" s="44"/>
      <c r="E44" s="46" t="s">
        <v>339</v>
      </c>
      <c r="F44" s="44"/>
      <c r="G44" s="44"/>
      <c r="H44" s="44"/>
      <c r="I44" s="44"/>
      <c r="J44" s="45"/>
    </row>
    <row r="45" ht="75">
      <c r="A45" s="36" t="s">
        <v>60</v>
      </c>
      <c r="B45" s="43"/>
      <c r="C45" s="44"/>
      <c r="D45" s="44"/>
      <c r="E45" s="38" t="s">
        <v>340</v>
      </c>
      <c r="F45" s="44"/>
      <c r="G45" s="44"/>
      <c r="H45" s="44"/>
      <c r="I45" s="44"/>
      <c r="J45" s="45"/>
    </row>
    <row r="46">
      <c r="A46" s="36" t="s">
        <v>52</v>
      </c>
      <c r="B46" s="36">
        <v>10</v>
      </c>
      <c r="C46" s="37" t="s">
        <v>341</v>
      </c>
      <c r="D46" s="36"/>
      <c r="E46" s="38" t="s">
        <v>342</v>
      </c>
      <c r="F46" s="39" t="s">
        <v>108</v>
      </c>
      <c r="G46" s="40">
        <v>1447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56</v>
      </c>
      <c r="B47" s="43"/>
      <c r="C47" s="44"/>
      <c r="D47" s="44"/>
      <c r="E47" s="38" t="s">
        <v>343</v>
      </c>
      <c r="F47" s="44"/>
      <c r="G47" s="44"/>
      <c r="H47" s="44"/>
      <c r="I47" s="44"/>
      <c r="J47" s="45"/>
    </row>
    <row r="48">
      <c r="A48" s="36" t="s">
        <v>58</v>
      </c>
      <c r="B48" s="43"/>
      <c r="C48" s="44"/>
      <c r="D48" s="44"/>
      <c r="E48" s="46" t="s">
        <v>344</v>
      </c>
      <c r="F48" s="44"/>
      <c r="G48" s="44"/>
      <c r="H48" s="44"/>
      <c r="I48" s="44"/>
      <c r="J48" s="45"/>
    </row>
    <row r="49" ht="75">
      <c r="A49" s="36" t="s">
        <v>60</v>
      </c>
      <c r="B49" s="43"/>
      <c r="C49" s="44"/>
      <c r="D49" s="44"/>
      <c r="E49" s="38" t="s">
        <v>345</v>
      </c>
      <c r="F49" s="44"/>
      <c r="G49" s="44"/>
      <c r="H49" s="44"/>
      <c r="I49" s="44"/>
      <c r="J49" s="45"/>
    </row>
    <row r="50">
      <c r="A50" s="36" t="s">
        <v>52</v>
      </c>
      <c r="B50" s="36">
        <v>11</v>
      </c>
      <c r="C50" s="37" t="s">
        <v>346</v>
      </c>
      <c r="D50" s="36"/>
      <c r="E50" s="38" t="s">
        <v>347</v>
      </c>
      <c r="F50" s="39" t="s">
        <v>108</v>
      </c>
      <c r="G50" s="40">
        <v>1447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56</v>
      </c>
      <c r="B51" s="43"/>
      <c r="C51" s="44"/>
      <c r="D51" s="44"/>
      <c r="E51" s="50" t="s">
        <v>92</v>
      </c>
      <c r="F51" s="44"/>
      <c r="G51" s="44"/>
      <c r="H51" s="44"/>
      <c r="I51" s="44"/>
      <c r="J51" s="45"/>
    </row>
    <row r="52">
      <c r="A52" s="36" t="s">
        <v>58</v>
      </c>
      <c r="B52" s="43"/>
      <c r="C52" s="44"/>
      <c r="D52" s="44"/>
      <c r="E52" s="46" t="s">
        <v>344</v>
      </c>
      <c r="F52" s="44"/>
      <c r="G52" s="44"/>
      <c r="H52" s="44"/>
      <c r="I52" s="44"/>
      <c r="J52" s="45"/>
    </row>
    <row r="53" ht="90">
      <c r="A53" s="36" t="s">
        <v>60</v>
      </c>
      <c r="B53" s="43"/>
      <c r="C53" s="44"/>
      <c r="D53" s="44"/>
      <c r="E53" s="38" t="s">
        <v>348</v>
      </c>
      <c r="F53" s="44"/>
      <c r="G53" s="44"/>
      <c r="H53" s="44"/>
      <c r="I53" s="44"/>
      <c r="J53" s="45"/>
    </row>
    <row r="54">
      <c r="A54" s="36" t="s">
        <v>52</v>
      </c>
      <c r="B54" s="36">
        <v>12</v>
      </c>
      <c r="C54" s="37" t="s">
        <v>349</v>
      </c>
      <c r="D54" s="36"/>
      <c r="E54" s="38" t="s">
        <v>350</v>
      </c>
      <c r="F54" s="39" t="s">
        <v>108</v>
      </c>
      <c r="G54" s="40">
        <v>1447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56</v>
      </c>
      <c r="B55" s="43"/>
      <c r="C55" s="44"/>
      <c r="D55" s="44"/>
      <c r="E55" s="50" t="s">
        <v>92</v>
      </c>
      <c r="F55" s="44"/>
      <c r="G55" s="44"/>
      <c r="H55" s="44"/>
      <c r="I55" s="44"/>
      <c r="J55" s="45"/>
    </row>
    <row r="56">
      <c r="A56" s="36" t="s">
        <v>58</v>
      </c>
      <c r="B56" s="43"/>
      <c r="C56" s="44"/>
      <c r="D56" s="44"/>
      <c r="E56" s="46" t="s">
        <v>344</v>
      </c>
      <c r="F56" s="44"/>
      <c r="G56" s="44"/>
      <c r="H56" s="44"/>
      <c r="I56" s="44"/>
      <c r="J56" s="45"/>
    </row>
    <row r="57" ht="75">
      <c r="A57" s="36" t="s">
        <v>60</v>
      </c>
      <c r="B57" s="43"/>
      <c r="C57" s="44"/>
      <c r="D57" s="44"/>
      <c r="E57" s="38" t="s">
        <v>351</v>
      </c>
      <c r="F57" s="44"/>
      <c r="G57" s="44"/>
      <c r="H57" s="44"/>
      <c r="I57" s="44"/>
      <c r="J57" s="45"/>
    </row>
    <row r="58">
      <c r="A58" s="30" t="s">
        <v>49</v>
      </c>
      <c r="B58" s="31"/>
      <c r="C58" s="32" t="s">
        <v>198</v>
      </c>
      <c r="D58" s="33"/>
      <c r="E58" s="30" t="s">
        <v>199</v>
      </c>
      <c r="F58" s="33"/>
      <c r="G58" s="33"/>
      <c r="H58" s="33"/>
      <c r="I58" s="34">
        <f>SUMIFS(I59:I78,A59:A78,"P")</f>
        <v>0</v>
      </c>
      <c r="J58" s="35"/>
    </row>
    <row r="59">
      <c r="A59" s="36" t="s">
        <v>52</v>
      </c>
      <c r="B59" s="36">
        <v>13</v>
      </c>
      <c r="C59" s="37" t="s">
        <v>352</v>
      </c>
      <c r="D59" s="36"/>
      <c r="E59" s="38" t="s">
        <v>353</v>
      </c>
      <c r="F59" s="39" t="s">
        <v>108</v>
      </c>
      <c r="G59" s="40">
        <v>131.09999999999999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56</v>
      </c>
      <c r="B60" s="43"/>
      <c r="C60" s="44"/>
      <c r="D60" s="44"/>
      <c r="E60" s="38" t="s">
        <v>354</v>
      </c>
      <c r="F60" s="44"/>
      <c r="G60" s="44"/>
      <c r="H60" s="44"/>
      <c r="I60" s="44"/>
      <c r="J60" s="45"/>
    </row>
    <row r="61">
      <c r="A61" s="36" t="s">
        <v>58</v>
      </c>
      <c r="B61" s="43"/>
      <c r="C61" s="44"/>
      <c r="D61" s="44"/>
      <c r="E61" s="46" t="s">
        <v>355</v>
      </c>
      <c r="F61" s="44"/>
      <c r="G61" s="44"/>
      <c r="H61" s="44"/>
      <c r="I61" s="44"/>
      <c r="J61" s="45"/>
    </row>
    <row r="62" ht="105">
      <c r="A62" s="36" t="s">
        <v>60</v>
      </c>
      <c r="B62" s="43"/>
      <c r="C62" s="44"/>
      <c r="D62" s="44"/>
      <c r="E62" s="38" t="s">
        <v>356</v>
      </c>
      <c r="F62" s="44"/>
      <c r="G62" s="44"/>
      <c r="H62" s="44"/>
      <c r="I62" s="44"/>
      <c r="J62" s="45"/>
    </row>
    <row r="63">
      <c r="A63" s="36" t="s">
        <v>52</v>
      </c>
      <c r="B63" s="36">
        <v>14</v>
      </c>
      <c r="C63" s="37" t="s">
        <v>357</v>
      </c>
      <c r="D63" s="36"/>
      <c r="E63" s="38" t="s">
        <v>358</v>
      </c>
      <c r="F63" s="39" t="s">
        <v>283</v>
      </c>
      <c r="G63" s="40">
        <v>57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 ht="30">
      <c r="A64" s="36" t="s">
        <v>56</v>
      </c>
      <c r="B64" s="43"/>
      <c r="C64" s="44"/>
      <c r="D64" s="44"/>
      <c r="E64" s="38" t="s">
        <v>359</v>
      </c>
      <c r="F64" s="44"/>
      <c r="G64" s="44"/>
      <c r="H64" s="44"/>
      <c r="I64" s="44"/>
      <c r="J64" s="45"/>
    </row>
    <row r="65">
      <c r="A65" s="36" t="s">
        <v>58</v>
      </c>
      <c r="B65" s="43"/>
      <c r="C65" s="44"/>
      <c r="D65" s="44"/>
      <c r="E65" s="46" t="s">
        <v>360</v>
      </c>
      <c r="F65" s="44"/>
      <c r="G65" s="44"/>
      <c r="H65" s="44"/>
      <c r="I65" s="44"/>
      <c r="J65" s="45"/>
    </row>
    <row r="66" ht="225">
      <c r="A66" s="36" t="s">
        <v>60</v>
      </c>
      <c r="B66" s="43"/>
      <c r="C66" s="44"/>
      <c r="D66" s="44"/>
      <c r="E66" s="38" t="s">
        <v>361</v>
      </c>
      <c r="F66" s="44"/>
      <c r="G66" s="44"/>
      <c r="H66" s="44"/>
      <c r="I66" s="44"/>
      <c r="J66" s="45"/>
    </row>
    <row r="67">
      <c r="A67" s="36" t="s">
        <v>52</v>
      </c>
      <c r="B67" s="36">
        <v>15</v>
      </c>
      <c r="C67" s="37" t="s">
        <v>200</v>
      </c>
      <c r="D67" s="36"/>
      <c r="E67" s="38" t="s">
        <v>201</v>
      </c>
      <c r="F67" s="39" t="s">
        <v>108</v>
      </c>
      <c r="G67" s="40">
        <v>723.20000000000005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 ht="45">
      <c r="A68" s="36" t="s">
        <v>56</v>
      </c>
      <c r="B68" s="43"/>
      <c r="C68" s="44"/>
      <c r="D68" s="44"/>
      <c r="E68" s="38" t="s">
        <v>202</v>
      </c>
      <c r="F68" s="44"/>
      <c r="G68" s="44"/>
      <c r="H68" s="44"/>
      <c r="I68" s="44"/>
      <c r="J68" s="45"/>
    </row>
    <row r="69" ht="45">
      <c r="A69" s="36" t="s">
        <v>58</v>
      </c>
      <c r="B69" s="43"/>
      <c r="C69" s="44"/>
      <c r="D69" s="44"/>
      <c r="E69" s="46" t="s">
        <v>334</v>
      </c>
      <c r="F69" s="44"/>
      <c r="G69" s="44"/>
      <c r="H69" s="44"/>
      <c r="I69" s="44"/>
      <c r="J69" s="45"/>
    </row>
    <row r="70" ht="105">
      <c r="A70" s="36" t="s">
        <v>60</v>
      </c>
      <c r="B70" s="43"/>
      <c r="C70" s="44"/>
      <c r="D70" s="44"/>
      <c r="E70" s="38" t="s">
        <v>203</v>
      </c>
      <c r="F70" s="44"/>
      <c r="G70" s="44"/>
      <c r="H70" s="44"/>
      <c r="I70" s="44"/>
      <c r="J70" s="45"/>
    </row>
    <row r="71">
      <c r="A71" s="36" t="s">
        <v>52</v>
      </c>
      <c r="B71" s="36">
        <v>16</v>
      </c>
      <c r="C71" s="37" t="s">
        <v>204</v>
      </c>
      <c r="D71" s="36"/>
      <c r="E71" s="38" t="s">
        <v>205</v>
      </c>
      <c r="F71" s="39" t="s">
        <v>119</v>
      </c>
      <c r="G71" s="40">
        <v>213.12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56</v>
      </c>
      <c r="B72" s="43"/>
      <c r="C72" s="44"/>
      <c r="D72" s="44"/>
      <c r="E72" s="38" t="s">
        <v>206</v>
      </c>
      <c r="F72" s="44"/>
      <c r="G72" s="44"/>
      <c r="H72" s="44"/>
      <c r="I72" s="44"/>
      <c r="J72" s="45"/>
    </row>
    <row r="73" ht="45">
      <c r="A73" s="36" t="s">
        <v>58</v>
      </c>
      <c r="B73" s="43"/>
      <c r="C73" s="44"/>
      <c r="D73" s="44"/>
      <c r="E73" s="46" t="s">
        <v>362</v>
      </c>
      <c r="F73" s="44"/>
      <c r="G73" s="44"/>
      <c r="H73" s="44"/>
      <c r="I73" s="44"/>
      <c r="J73" s="45"/>
    </row>
    <row r="74" ht="105">
      <c r="A74" s="36" t="s">
        <v>60</v>
      </c>
      <c r="B74" s="43"/>
      <c r="C74" s="44"/>
      <c r="D74" s="44"/>
      <c r="E74" s="38" t="s">
        <v>208</v>
      </c>
      <c r="F74" s="44"/>
      <c r="G74" s="44"/>
      <c r="H74" s="44"/>
      <c r="I74" s="44"/>
      <c r="J74" s="45"/>
    </row>
    <row r="75">
      <c r="A75" s="36" t="s">
        <v>52</v>
      </c>
      <c r="B75" s="36">
        <v>17</v>
      </c>
      <c r="C75" s="37" t="s">
        <v>363</v>
      </c>
      <c r="D75" s="36"/>
      <c r="E75" s="38" t="s">
        <v>364</v>
      </c>
      <c r="F75" s="39" t="s">
        <v>108</v>
      </c>
      <c r="G75" s="40">
        <v>987.79999999999995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 ht="45">
      <c r="A76" s="36" t="s">
        <v>56</v>
      </c>
      <c r="B76" s="43"/>
      <c r="C76" s="44"/>
      <c r="D76" s="44"/>
      <c r="E76" s="38" t="s">
        <v>365</v>
      </c>
      <c r="F76" s="44"/>
      <c r="G76" s="44"/>
      <c r="H76" s="44"/>
      <c r="I76" s="44"/>
      <c r="J76" s="45"/>
    </row>
    <row r="77" ht="30">
      <c r="A77" s="36" t="s">
        <v>58</v>
      </c>
      <c r="B77" s="43"/>
      <c r="C77" s="44"/>
      <c r="D77" s="44"/>
      <c r="E77" s="46" t="s">
        <v>366</v>
      </c>
      <c r="F77" s="44"/>
      <c r="G77" s="44"/>
      <c r="H77" s="44"/>
      <c r="I77" s="44"/>
      <c r="J77" s="45"/>
    </row>
    <row r="78" ht="180">
      <c r="A78" s="36" t="s">
        <v>60</v>
      </c>
      <c r="B78" s="43"/>
      <c r="C78" s="44"/>
      <c r="D78" s="44"/>
      <c r="E78" s="38" t="s">
        <v>367</v>
      </c>
      <c r="F78" s="44"/>
      <c r="G78" s="44"/>
      <c r="H78" s="44"/>
      <c r="I78" s="44"/>
      <c r="J78" s="45"/>
    </row>
    <row r="79">
      <c r="A79" s="30" t="s">
        <v>49</v>
      </c>
      <c r="B79" s="31"/>
      <c r="C79" s="32" t="s">
        <v>140</v>
      </c>
      <c r="D79" s="33"/>
      <c r="E79" s="30" t="s">
        <v>141</v>
      </c>
      <c r="F79" s="33"/>
      <c r="G79" s="33"/>
      <c r="H79" s="33"/>
      <c r="I79" s="34">
        <f>SUMIFS(I80:I111,A80:A111,"P")</f>
        <v>0</v>
      </c>
      <c r="J79" s="35"/>
    </row>
    <row r="80">
      <c r="A80" s="36" t="s">
        <v>52</v>
      </c>
      <c r="B80" s="36">
        <v>18</v>
      </c>
      <c r="C80" s="37" t="s">
        <v>242</v>
      </c>
      <c r="D80" s="36"/>
      <c r="E80" s="38" t="s">
        <v>243</v>
      </c>
      <c r="F80" s="39" t="s">
        <v>108</v>
      </c>
      <c r="G80" s="40">
        <v>564.29999999999995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56</v>
      </c>
      <c r="B81" s="43"/>
      <c r="C81" s="44"/>
      <c r="D81" s="44"/>
      <c r="E81" s="38" t="s">
        <v>244</v>
      </c>
      <c r="F81" s="44"/>
      <c r="G81" s="44"/>
      <c r="H81" s="44"/>
      <c r="I81" s="44"/>
      <c r="J81" s="45"/>
    </row>
    <row r="82" ht="45">
      <c r="A82" s="36" t="s">
        <v>58</v>
      </c>
      <c r="B82" s="43"/>
      <c r="C82" s="44"/>
      <c r="D82" s="44"/>
      <c r="E82" s="46" t="s">
        <v>368</v>
      </c>
      <c r="F82" s="44"/>
      <c r="G82" s="44"/>
      <c r="H82" s="44"/>
      <c r="I82" s="44"/>
      <c r="J82" s="45"/>
    </row>
    <row r="83" ht="90">
      <c r="A83" s="36" t="s">
        <v>60</v>
      </c>
      <c r="B83" s="43"/>
      <c r="C83" s="44"/>
      <c r="D83" s="44"/>
      <c r="E83" s="38" t="s">
        <v>241</v>
      </c>
      <c r="F83" s="44"/>
      <c r="G83" s="44"/>
      <c r="H83" s="44"/>
      <c r="I83" s="44"/>
      <c r="J83" s="45"/>
    </row>
    <row r="84">
      <c r="A84" s="36" t="s">
        <v>52</v>
      </c>
      <c r="B84" s="36">
        <v>19</v>
      </c>
      <c r="C84" s="37" t="s">
        <v>246</v>
      </c>
      <c r="D84" s="36"/>
      <c r="E84" s="38" t="s">
        <v>247</v>
      </c>
      <c r="F84" s="39" t="s">
        <v>108</v>
      </c>
      <c r="G84" s="40">
        <v>501.60000000000002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56</v>
      </c>
      <c r="B85" s="43"/>
      <c r="C85" s="44"/>
      <c r="D85" s="44"/>
      <c r="E85" s="38" t="s">
        <v>248</v>
      </c>
      <c r="F85" s="44"/>
      <c r="G85" s="44"/>
      <c r="H85" s="44"/>
      <c r="I85" s="44"/>
      <c r="J85" s="45"/>
    </row>
    <row r="86" ht="45">
      <c r="A86" s="36" t="s">
        <v>58</v>
      </c>
      <c r="B86" s="43"/>
      <c r="C86" s="44"/>
      <c r="D86" s="44"/>
      <c r="E86" s="46" t="s">
        <v>369</v>
      </c>
      <c r="F86" s="44"/>
      <c r="G86" s="44"/>
      <c r="H86" s="44"/>
      <c r="I86" s="44"/>
      <c r="J86" s="45"/>
    </row>
    <row r="87" ht="150">
      <c r="A87" s="36" t="s">
        <v>60</v>
      </c>
      <c r="B87" s="43"/>
      <c r="C87" s="44"/>
      <c r="D87" s="44"/>
      <c r="E87" s="38" t="s">
        <v>250</v>
      </c>
      <c r="F87" s="44"/>
      <c r="G87" s="44"/>
      <c r="H87" s="44"/>
      <c r="I87" s="44"/>
      <c r="J87" s="45"/>
    </row>
    <row r="88">
      <c r="A88" s="36" t="s">
        <v>52</v>
      </c>
      <c r="B88" s="36">
        <v>20</v>
      </c>
      <c r="C88" s="37" t="s">
        <v>251</v>
      </c>
      <c r="D88" s="36"/>
      <c r="E88" s="38" t="s">
        <v>252</v>
      </c>
      <c r="F88" s="39" t="s">
        <v>108</v>
      </c>
      <c r="G88" s="40">
        <v>303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56</v>
      </c>
      <c r="B89" s="43"/>
      <c r="C89" s="44"/>
      <c r="D89" s="44"/>
      <c r="E89" s="38" t="s">
        <v>253</v>
      </c>
      <c r="F89" s="44"/>
      <c r="G89" s="44"/>
      <c r="H89" s="44"/>
      <c r="I89" s="44"/>
      <c r="J89" s="45"/>
    </row>
    <row r="90" ht="30">
      <c r="A90" s="36" t="s">
        <v>58</v>
      </c>
      <c r="B90" s="43"/>
      <c r="C90" s="44"/>
      <c r="D90" s="44"/>
      <c r="E90" s="46" t="s">
        <v>370</v>
      </c>
      <c r="F90" s="44"/>
      <c r="G90" s="44"/>
      <c r="H90" s="44"/>
      <c r="I90" s="44"/>
      <c r="J90" s="45"/>
    </row>
    <row r="91" ht="120">
      <c r="A91" s="36" t="s">
        <v>60</v>
      </c>
      <c r="B91" s="43"/>
      <c r="C91" s="44"/>
      <c r="D91" s="44"/>
      <c r="E91" s="38" t="s">
        <v>255</v>
      </c>
      <c r="F91" s="44"/>
      <c r="G91" s="44"/>
      <c r="H91" s="44"/>
      <c r="I91" s="44"/>
      <c r="J91" s="45"/>
    </row>
    <row r="92">
      <c r="A92" s="36" t="s">
        <v>52</v>
      </c>
      <c r="B92" s="36">
        <v>21</v>
      </c>
      <c r="C92" s="37" t="s">
        <v>256</v>
      </c>
      <c r="D92" s="36"/>
      <c r="E92" s="38" t="s">
        <v>257</v>
      </c>
      <c r="F92" s="39" t="s">
        <v>108</v>
      </c>
      <c r="G92" s="40">
        <v>501.60000000000002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56</v>
      </c>
      <c r="B93" s="43"/>
      <c r="C93" s="44"/>
      <c r="D93" s="44"/>
      <c r="E93" s="38" t="s">
        <v>258</v>
      </c>
      <c r="F93" s="44"/>
      <c r="G93" s="44"/>
      <c r="H93" s="44"/>
      <c r="I93" s="44"/>
      <c r="J93" s="45"/>
    </row>
    <row r="94">
      <c r="A94" s="36" t="s">
        <v>58</v>
      </c>
      <c r="B94" s="43"/>
      <c r="C94" s="44"/>
      <c r="D94" s="44"/>
      <c r="E94" s="46" t="s">
        <v>371</v>
      </c>
      <c r="F94" s="44"/>
      <c r="G94" s="44"/>
      <c r="H94" s="44"/>
      <c r="I94" s="44"/>
      <c r="J94" s="45"/>
    </row>
    <row r="95" ht="120">
      <c r="A95" s="36" t="s">
        <v>60</v>
      </c>
      <c r="B95" s="43"/>
      <c r="C95" s="44"/>
      <c r="D95" s="44"/>
      <c r="E95" s="38" t="s">
        <v>260</v>
      </c>
      <c r="F95" s="44"/>
      <c r="G95" s="44"/>
      <c r="H95" s="44"/>
      <c r="I95" s="44"/>
      <c r="J95" s="45"/>
    </row>
    <row r="96">
      <c r="A96" s="36" t="s">
        <v>52</v>
      </c>
      <c r="B96" s="36">
        <v>22</v>
      </c>
      <c r="C96" s="37" t="s">
        <v>261</v>
      </c>
      <c r="D96" s="36"/>
      <c r="E96" s="38" t="s">
        <v>262</v>
      </c>
      <c r="F96" s="39" t="s">
        <v>108</v>
      </c>
      <c r="G96" s="40">
        <v>459.80000000000001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56</v>
      </c>
      <c r="B97" s="43"/>
      <c r="C97" s="44"/>
      <c r="D97" s="44"/>
      <c r="E97" s="38" t="s">
        <v>263</v>
      </c>
      <c r="F97" s="44"/>
      <c r="G97" s="44"/>
      <c r="H97" s="44"/>
      <c r="I97" s="44"/>
      <c r="J97" s="45"/>
    </row>
    <row r="98">
      <c r="A98" s="36" t="s">
        <v>58</v>
      </c>
      <c r="B98" s="43"/>
      <c r="C98" s="44"/>
      <c r="D98" s="44"/>
      <c r="E98" s="46" t="s">
        <v>372</v>
      </c>
      <c r="F98" s="44"/>
      <c r="G98" s="44"/>
      <c r="H98" s="44"/>
      <c r="I98" s="44"/>
      <c r="J98" s="45"/>
    </row>
    <row r="99" ht="120">
      <c r="A99" s="36" t="s">
        <v>60</v>
      </c>
      <c r="B99" s="43"/>
      <c r="C99" s="44"/>
      <c r="D99" s="44"/>
      <c r="E99" s="38" t="s">
        <v>260</v>
      </c>
      <c r="F99" s="44"/>
      <c r="G99" s="44"/>
      <c r="H99" s="44"/>
      <c r="I99" s="44"/>
      <c r="J99" s="45"/>
    </row>
    <row r="100">
      <c r="A100" s="36" t="s">
        <v>52</v>
      </c>
      <c r="B100" s="36">
        <v>23</v>
      </c>
      <c r="C100" s="37" t="s">
        <v>265</v>
      </c>
      <c r="D100" s="36"/>
      <c r="E100" s="38" t="s">
        <v>266</v>
      </c>
      <c r="F100" s="39" t="s">
        <v>119</v>
      </c>
      <c r="G100" s="40">
        <v>20.899999999999999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56</v>
      </c>
      <c r="B101" s="43"/>
      <c r="C101" s="44"/>
      <c r="D101" s="44"/>
      <c r="E101" s="38" t="s">
        <v>267</v>
      </c>
      <c r="F101" s="44"/>
      <c r="G101" s="44"/>
      <c r="H101" s="44"/>
      <c r="I101" s="44"/>
      <c r="J101" s="45"/>
    </row>
    <row r="102" ht="60">
      <c r="A102" s="36" t="s">
        <v>58</v>
      </c>
      <c r="B102" s="43"/>
      <c r="C102" s="44"/>
      <c r="D102" s="44"/>
      <c r="E102" s="46" t="s">
        <v>373</v>
      </c>
      <c r="F102" s="44"/>
      <c r="G102" s="44"/>
      <c r="H102" s="44"/>
      <c r="I102" s="44"/>
      <c r="J102" s="45"/>
    </row>
    <row r="103" ht="195">
      <c r="A103" s="36" t="s">
        <v>60</v>
      </c>
      <c r="B103" s="43"/>
      <c r="C103" s="44"/>
      <c r="D103" s="44"/>
      <c r="E103" s="38" t="s">
        <v>269</v>
      </c>
      <c r="F103" s="44"/>
      <c r="G103" s="44"/>
      <c r="H103" s="44"/>
      <c r="I103" s="44"/>
      <c r="J103" s="45"/>
    </row>
    <row r="104">
      <c r="A104" s="36" t="s">
        <v>52</v>
      </c>
      <c r="B104" s="36">
        <v>24</v>
      </c>
      <c r="C104" s="37" t="s">
        <v>270</v>
      </c>
      <c r="D104" s="36"/>
      <c r="E104" s="38" t="s">
        <v>271</v>
      </c>
      <c r="F104" s="39" t="s">
        <v>108</v>
      </c>
      <c r="G104" s="40">
        <v>37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 ht="30">
      <c r="A105" s="36" t="s">
        <v>56</v>
      </c>
      <c r="B105" s="43"/>
      <c r="C105" s="44"/>
      <c r="D105" s="44"/>
      <c r="E105" s="38" t="s">
        <v>272</v>
      </c>
      <c r="F105" s="44"/>
      <c r="G105" s="44"/>
      <c r="H105" s="44"/>
      <c r="I105" s="44"/>
      <c r="J105" s="45"/>
    </row>
    <row r="106" ht="45">
      <c r="A106" s="36" t="s">
        <v>58</v>
      </c>
      <c r="B106" s="43"/>
      <c r="C106" s="44"/>
      <c r="D106" s="44"/>
      <c r="E106" s="46" t="s">
        <v>374</v>
      </c>
      <c r="F106" s="44"/>
      <c r="G106" s="44"/>
      <c r="H106" s="44"/>
      <c r="I106" s="44"/>
      <c r="J106" s="45"/>
    </row>
    <row r="107" ht="225">
      <c r="A107" s="36" t="s">
        <v>60</v>
      </c>
      <c r="B107" s="43"/>
      <c r="C107" s="44"/>
      <c r="D107" s="44"/>
      <c r="E107" s="38" t="s">
        <v>274</v>
      </c>
      <c r="F107" s="44"/>
      <c r="G107" s="44"/>
      <c r="H107" s="44"/>
      <c r="I107" s="44"/>
      <c r="J107" s="45"/>
    </row>
    <row r="108" ht="30">
      <c r="A108" s="36" t="s">
        <v>52</v>
      </c>
      <c r="B108" s="36">
        <v>25</v>
      </c>
      <c r="C108" s="37" t="s">
        <v>275</v>
      </c>
      <c r="D108" s="36"/>
      <c r="E108" s="38" t="s">
        <v>276</v>
      </c>
      <c r="F108" s="39" t="s">
        <v>108</v>
      </c>
      <c r="G108" s="40">
        <v>1.2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 ht="30">
      <c r="A109" s="36" t="s">
        <v>56</v>
      </c>
      <c r="B109" s="43"/>
      <c r="C109" s="44"/>
      <c r="D109" s="44"/>
      <c r="E109" s="38" t="s">
        <v>277</v>
      </c>
      <c r="F109" s="44"/>
      <c r="G109" s="44"/>
      <c r="H109" s="44"/>
      <c r="I109" s="44"/>
      <c r="J109" s="45"/>
    </row>
    <row r="110">
      <c r="A110" s="36" t="s">
        <v>58</v>
      </c>
      <c r="B110" s="43"/>
      <c r="C110" s="44"/>
      <c r="D110" s="44"/>
      <c r="E110" s="46" t="s">
        <v>375</v>
      </c>
      <c r="F110" s="44"/>
      <c r="G110" s="44"/>
      <c r="H110" s="44"/>
      <c r="I110" s="44"/>
      <c r="J110" s="45"/>
    </row>
    <row r="111" ht="225">
      <c r="A111" s="36" t="s">
        <v>60</v>
      </c>
      <c r="B111" s="43"/>
      <c r="C111" s="44"/>
      <c r="D111" s="44"/>
      <c r="E111" s="38" t="s">
        <v>274</v>
      </c>
      <c r="F111" s="44"/>
      <c r="G111" s="44"/>
      <c r="H111" s="44"/>
      <c r="I111" s="44"/>
      <c r="J111" s="45"/>
    </row>
    <row r="112">
      <c r="A112" s="30" t="s">
        <v>49</v>
      </c>
      <c r="B112" s="31"/>
      <c r="C112" s="32" t="s">
        <v>287</v>
      </c>
      <c r="D112" s="33"/>
      <c r="E112" s="30" t="s">
        <v>288</v>
      </c>
      <c r="F112" s="33"/>
      <c r="G112" s="33"/>
      <c r="H112" s="33"/>
      <c r="I112" s="34">
        <f>SUMIFS(I113:I120,A113:A120,"P")</f>
        <v>0</v>
      </c>
      <c r="J112" s="35"/>
    </row>
    <row r="113">
      <c r="A113" s="36" t="s">
        <v>52</v>
      </c>
      <c r="B113" s="36">
        <v>26</v>
      </c>
      <c r="C113" s="37" t="s">
        <v>376</v>
      </c>
      <c r="D113" s="36"/>
      <c r="E113" s="38" t="s">
        <v>377</v>
      </c>
      <c r="F113" s="39" t="s">
        <v>378</v>
      </c>
      <c r="G113" s="40">
        <v>1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 ht="30">
      <c r="A114" s="36" t="s">
        <v>56</v>
      </c>
      <c r="B114" s="43"/>
      <c r="C114" s="44"/>
      <c r="D114" s="44"/>
      <c r="E114" s="38" t="s">
        <v>379</v>
      </c>
      <c r="F114" s="44"/>
      <c r="G114" s="44"/>
      <c r="H114" s="44"/>
      <c r="I114" s="44"/>
      <c r="J114" s="45"/>
    </row>
    <row r="115">
      <c r="A115" s="36" t="s">
        <v>58</v>
      </c>
      <c r="B115" s="43"/>
      <c r="C115" s="44"/>
      <c r="D115" s="44"/>
      <c r="E115" s="46" t="s">
        <v>380</v>
      </c>
      <c r="F115" s="44"/>
      <c r="G115" s="44"/>
      <c r="H115" s="44"/>
      <c r="I115" s="44"/>
      <c r="J115" s="45"/>
    </row>
    <row r="116" ht="105">
      <c r="A116" s="36" t="s">
        <v>60</v>
      </c>
      <c r="B116" s="43"/>
      <c r="C116" s="44"/>
      <c r="D116" s="44"/>
      <c r="E116" s="38" t="s">
        <v>381</v>
      </c>
      <c r="F116" s="44"/>
      <c r="G116" s="44"/>
      <c r="H116" s="44"/>
      <c r="I116" s="44"/>
      <c r="J116" s="45"/>
    </row>
    <row r="117">
      <c r="A117" s="36" t="s">
        <v>52</v>
      </c>
      <c r="B117" s="36">
        <v>27</v>
      </c>
      <c r="C117" s="37" t="s">
        <v>382</v>
      </c>
      <c r="D117" s="36"/>
      <c r="E117" s="38" t="s">
        <v>383</v>
      </c>
      <c r="F117" s="39" t="s">
        <v>378</v>
      </c>
      <c r="G117" s="40">
        <v>1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 ht="30">
      <c r="A118" s="36" t="s">
        <v>56</v>
      </c>
      <c r="B118" s="43"/>
      <c r="C118" s="44"/>
      <c r="D118" s="44"/>
      <c r="E118" s="38" t="s">
        <v>384</v>
      </c>
      <c r="F118" s="44"/>
      <c r="G118" s="44"/>
      <c r="H118" s="44"/>
      <c r="I118" s="44"/>
      <c r="J118" s="45"/>
    </row>
    <row r="119">
      <c r="A119" s="36" t="s">
        <v>58</v>
      </c>
      <c r="B119" s="43"/>
      <c r="C119" s="44"/>
      <c r="D119" s="44"/>
      <c r="E119" s="46" t="s">
        <v>385</v>
      </c>
      <c r="F119" s="44"/>
      <c r="G119" s="44"/>
      <c r="H119" s="44"/>
      <c r="I119" s="44"/>
      <c r="J119" s="45"/>
    </row>
    <row r="120" ht="75">
      <c r="A120" s="36" t="s">
        <v>60</v>
      </c>
      <c r="B120" s="43"/>
      <c r="C120" s="44"/>
      <c r="D120" s="44"/>
      <c r="E120" s="38" t="s">
        <v>386</v>
      </c>
      <c r="F120" s="44"/>
      <c r="G120" s="44"/>
      <c r="H120" s="44"/>
      <c r="I120" s="44"/>
      <c r="J120" s="45"/>
    </row>
    <row r="121">
      <c r="A121" s="30" t="s">
        <v>49</v>
      </c>
      <c r="B121" s="31"/>
      <c r="C121" s="32" t="s">
        <v>147</v>
      </c>
      <c r="D121" s="33"/>
      <c r="E121" s="30" t="s">
        <v>148</v>
      </c>
      <c r="F121" s="33"/>
      <c r="G121" s="33"/>
      <c r="H121" s="33"/>
      <c r="I121" s="34">
        <f>SUMIFS(I122:I133,A122:A133,"P")</f>
        <v>0</v>
      </c>
      <c r="J121" s="35"/>
    </row>
    <row r="122" ht="30">
      <c r="A122" s="36" t="s">
        <v>52</v>
      </c>
      <c r="B122" s="36">
        <v>28</v>
      </c>
      <c r="C122" s="37" t="s">
        <v>299</v>
      </c>
      <c r="D122" s="36"/>
      <c r="E122" s="38" t="s">
        <v>300</v>
      </c>
      <c r="F122" s="39" t="s">
        <v>283</v>
      </c>
      <c r="G122" s="40">
        <v>149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56</v>
      </c>
      <c r="B123" s="43"/>
      <c r="C123" s="44"/>
      <c r="D123" s="44"/>
      <c r="E123" s="38" t="s">
        <v>301</v>
      </c>
      <c r="F123" s="44"/>
      <c r="G123" s="44"/>
      <c r="H123" s="44"/>
      <c r="I123" s="44"/>
      <c r="J123" s="45"/>
    </row>
    <row r="124">
      <c r="A124" s="36" t="s">
        <v>58</v>
      </c>
      <c r="B124" s="43"/>
      <c r="C124" s="44"/>
      <c r="D124" s="44"/>
      <c r="E124" s="46" t="s">
        <v>387</v>
      </c>
      <c r="F124" s="44"/>
      <c r="G124" s="44"/>
      <c r="H124" s="44"/>
      <c r="I124" s="44"/>
      <c r="J124" s="45"/>
    </row>
    <row r="125" ht="90">
      <c r="A125" s="36" t="s">
        <v>60</v>
      </c>
      <c r="B125" s="43"/>
      <c r="C125" s="44"/>
      <c r="D125" s="44"/>
      <c r="E125" s="38" t="s">
        <v>303</v>
      </c>
      <c r="F125" s="44"/>
      <c r="G125" s="44"/>
      <c r="H125" s="44"/>
      <c r="I125" s="44"/>
      <c r="J125" s="45"/>
    </row>
    <row r="126">
      <c r="A126" s="36" t="s">
        <v>52</v>
      </c>
      <c r="B126" s="36">
        <v>29</v>
      </c>
      <c r="C126" s="37" t="s">
        <v>313</v>
      </c>
      <c r="D126" s="36"/>
      <c r="E126" s="38" t="s">
        <v>314</v>
      </c>
      <c r="F126" s="39" t="s">
        <v>283</v>
      </c>
      <c r="G126" s="40">
        <v>6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>
      <c r="A127" s="36" t="s">
        <v>56</v>
      </c>
      <c r="B127" s="43"/>
      <c r="C127" s="44"/>
      <c r="D127" s="44"/>
      <c r="E127" s="50" t="s">
        <v>92</v>
      </c>
      <c r="F127" s="44"/>
      <c r="G127" s="44"/>
      <c r="H127" s="44"/>
      <c r="I127" s="44"/>
      <c r="J127" s="45"/>
    </row>
    <row r="128">
      <c r="A128" s="36" t="s">
        <v>58</v>
      </c>
      <c r="B128" s="43"/>
      <c r="C128" s="44"/>
      <c r="D128" s="44"/>
      <c r="E128" s="46" t="s">
        <v>388</v>
      </c>
      <c r="F128" s="44"/>
      <c r="G128" s="44"/>
      <c r="H128" s="44"/>
      <c r="I128" s="44"/>
      <c r="J128" s="45"/>
    </row>
    <row r="129" ht="75">
      <c r="A129" s="36" t="s">
        <v>60</v>
      </c>
      <c r="B129" s="43"/>
      <c r="C129" s="44"/>
      <c r="D129" s="44"/>
      <c r="E129" s="38" t="s">
        <v>316</v>
      </c>
      <c r="F129" s="44"/>
      <c r="G129" s="44"/>
      <c r="H129" s="44"/>
      <c r="I129" s="44"/>
      <c r="J129" s="45"/>
    </row>
    <row r="130">
      <c r="A130" s="36" t="s">
        <v>52</v>
      </c>
      <c r="B130" s="36">
        <v>30</v>
      </c>
      <c r="C130" s="37" t="s">
        <v>317</v>
      </c>
      <c r="D130" s="36"/>
      <c r="E130" s="38" t="s">
        <v>318</v>
      </c>
      <c r="F130" s="39" t="s">
        <v>283</v>
      </c>
      <c r="G130" s="40">
        <v>6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 ht="30">
      <c r="A131" s="36" t="s">
        <v>56</v>
      </c>
      <c r="B131" s="43"/>
      <c r="C131" s="44"/>
      <c r="D131" s="44"/>
      <c r="E131" s="38" t="s">
        <v>319</v>
      </c>
      <c r="F131" s="44"/>
      <c r="G131" s="44"/>
      <c r="H131" s="44"/>
      <c r="I131" s="44"/>
      <c r="J131" s="45"/>
    </row>
    <row r="132">
      <c r="A132" s="36" t="s">
        <v>58</v>
      </c>
      <c r="B132" s="43"/>
      <c r="C132" s="44"/>
      <c r="D132" s="44"/>
      <c r="E132" s="46" t="s">
        <v>388</v>
      </c>
      <c r="F132" s="44"/>
      <c r="G132" s="44"/>
      <c r="H132" s="44"/>
      <c r="I132" s="44"/>
      <c r="J132" s="45"/>
    </row>
    <row r="133" ht="90">
      <c r="A133" s="36" t="s">
        <v>60</v>
      </c>
      <c r="B133" s="47"/>
      <c r="C133" s="48"/>
      <c r="D133" s="48"/>
      <c r="E133" s="38" t="s">
        <v>320</v>
      </c>
      <c r="F133" s="48"/>
      <c r="G133" s="48"/>
      <c r="H133" s="48"/>
      <c r="I133" s="48"/>
      <c r="J13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23</v>
      </c>
      <c r="I3" s="24">
        <f>SUMIFS(I8:I28,A8:A28,"SD")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23</v>
      </c>
      <c r="D4" s="21"/>
      <c r="E4" s="22" t="s">
        <v>24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147</v>
      </c>
      <c r="D8" s="33"/>
      <c r="E8" s="30" t="s">
        <v>148</v>
      </c>
      <c r="F8" s="33"/>
      <c r="G8" s="33"/>
      <c r="H8" s="33"/>
      <c r="I8" s="34">
        <f>SUMIFS(I9:I28,A9:A28,"P")</f>
        <v>0</v>
      </c>
      <c r="J8" s="35"/>
    </row>
    <row r="9">
      <c r="A9" s="36" t="s">
        <v>52</v>
      </c>
      <c r="B9" s="36">
        <v>1</v>
      </c>
      <c r="C9" s="37" t="s">
        <v>389</v>
      </c>
      <c r="D9" s="36"/>
      <c r="E9" s="38" t="s">
        <v>390</v>
      </c>
      <c r="F9" s="39" t="s">
        <v>378</v>
      </c>
      <c r="G9" s="40">
        <v>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38" t="s">
        <v>391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392</v>
      </c>
      <c r="F11" s="44"/>
      <c r="G11" s="44"/>
      <c r="H11" s="44"/>
      <c r="I11" s="44"/>
      <c r="J11" s="45"/>
    </row>
    <row r="12" ht="90">
      <c r="A12" s="36" t="s">
        <v>60</v>
      </c>
      <c r="B12" s="43"/>
      <c r="C12" s="44"/>
      <c r="D12" s="44"/>
      <c r="E12" s="38" t="s">
        <v>393</v>
      </c>
      <c r="F12" s="44"/>
      <c r="G12" s="44"/>
      <c r="H12" s="44"/>
      <c r="I12" s="44"/>
      <c r="J12" s="45"/>
    </row>
    <row r="13" ht="30">
      <c r="A13" s="36" t="s">
        <v>52</v>
      </c>
      <c r="B13" s="36">
        <v>2</v>
      </c>
      <c r="C13" s="37" t="s">
        <v>394</v>
      </c>
      <c r="D13" s="36"/>
      <c r="E13" s="38" t="s">
        <v>395</v>
      </c>
      <c r="F13" s="39" t="s">
        <v>378</v>
      </c>
      <c r="G13" s="40">
        <v>4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56</v>
      </c>
      <c r="B14" s="43"/>
      <c r="C14" s="44"/>
      <c r="D14" s="44"/>
      <c r="E14" s="38" t="s">
        <v>396</v>
      </c>
      <c r="F14" s="44"/>
      <c r="G14" s="44"/>
      <c r="H14" s="44"/>
      <c r="I14" s="44"/>
      <c r="J14" s="45"/>
    </row>
    <row r="15" ht="45">
      <c r="A15" s="36" t="s">
        <v>58</v>
      </c>
      <c r="B15" s="43"/>
      <c r="C15" s="44"/>
      <c r="D15" s="44"/>
      <c r="E15" s="46" t="s">
        <v>397</v>
      </c>
      <c r="F15" s="44"/>
      <c r="G15" s="44"/>
      <c r="H15" s="44"/>
      <c r="I15" s="44"/>
      <c r="J15" s="45"/>
    </row>
    <row r="16" ht="60">
      <c r="A16" s="36" t="s">
        <v>60</v>
      </c>
      <c r="B16" s="43"/>
      <c r="C16" s="44"/>
      <c r="D16" s="44"/>
      <c r="E16" s="38" t="s">
        <v>398</v>
      </c>
      <c r="F16" s="44"/>
      <c r="G16" s="44"/>
      <c r="H16" s="44"/>
      <c r="I16" s="44"/>
      <c r="J16" s="45"/>
    </row>
    <row r="17" ht="30">
      <c r="A17" s="36" t="s">
        <v>52</v>
      </c>
      <c r="B17" s="36">
        <v>3</v>
      </c>
      <c r="C17" s="37" t="s">
        <v>399</v>
      </c>
      <c r="D17" s="36"/>
      <c r="E17" s="38" t="s">
        <v>400</v>
      </c>
      <c r="F17" s="39" t="s">
        <v>378</v>
      </c>
      <c r="G17" s="40">
        <v>4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56</v>
      </c>
      <c r="B18" s="43"/>
      <c r="C18" s="44"/>
      <c r="D18" s="44"/>
      <c r="E18" s="38" t="s">
        <v>401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402</v>
      </c>
      <c r="F19" s="44"/>
      <c r="G19" s="44"/>
      <c r="H19" s="44"/>
      <c r="I19" s="44"/>
      <c r="J19" s="45"/>
    </row>
    <row r="20" ht="90">
      <c r="A20" s="36" t="s">
        <v>60</v>
      </c>
      <c r="B20" s="43"/>
      <c r="C20" s="44"/>
      <c r="D20" s="44"/>
      <c r="E20" s="38" t="s">
        <v>403</v>
      </c>
      <c r="F20" s="44"/>
      <c r="G20" s="44"/>
      <c r="H20" s="44"/>
      <c r="I20" s="44"/>
      <c r="J20" s="45"/>
    </row>
    <row r="21" ht="30">
      <c r="A21" s="36" t="s">
        <v>52</v>
      </c>
      <c r="B21" s="36">
        <v>4</v>
      </c>
      <c r="C21" s="37" t="s">
        <v>404</v>
      </c>
      <c r="D21" s="36"/>
      <c r="E21" s="38" t="s">
        <v>405</v>
      </c>
      <c r="F21" s="39" t="s">
        <v>108</v>
      </c>
      <c r="G21" s="40">
        <v>13.75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56</v>
      </c>
      <c r="B22" s="43"/>
      <c r="C22" s="44"/>
      <c r="D22" s="44"/>
      <c r="E22" s="50" t="s">
        <v>92</v>
      </c>
      <c r="F22" s="44"/>
      <c r="G22" s="44"/>
      <c r="H22" s="44"/>
      <c r="I22" s="44"/>
      <c r="J22" s="45"/>
    </row>
    <row r="23">
      <c r="A23" s="36" t="s">
        <v>58</v>
      </c>
      <c r="B23" s="43"/>
      <c r="C23" s="44"/>
      <c r="D23" s="44"/>
      <c r="E23" s="46" t="s">
        <v>406</v>
      </c>
      <c r="F23" s="44"/>
      <c r="G23" s="44"/>
      <c r="H23" s="44"/>
      <c r="I23" s="44"/>
      <c r="J23" s="45"/>
    </row>
    <row r="24" ht="105">
      <c r="A24" s="36" t="s">
        <v>60</v>
      </c>
      <c r="B24" s="43"/>
      <c r="C24" s="44"/>
      <c r="D24" s="44"/>
      <c r="E24" s="38" t="s">
        <v>407</v>
      </c>
      <c r="F24" s="44"/>
      <c r="G24" s="44"/>
      <c r="H24" s="44"/>
      <c r="I24" s="44"/>
      <c r="J24" s="45"/>
    </row>
    <row r="25">
      <c r="A25" s="36" t="s">
        <v>52</v>
      </c>
      <c r="B25" s="36">
        <v>5</v>
      </c>
      <c r="C25" s="37" t="s">
        <v>408</v>
      </c>
      <c r="D25" s="36"/>
      <c r="E25" s="38" t="s">
        <v>409</v>
      </c>
      <c r="F25" s="39" t="s">
        <v>378</v>
      </c>
      <c r="G25" s="40">
        <v>8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56</v>
      </c>
      <c r="B26" s="43"/>
      <c r="C26" s="44"/>
      <c r="D26" s="44"/>
      <c r="E26" s="50" t="s">
        <v>92</v>
      </c>
      <c r="F26" s="44"/>
      <c r="G26" s="44"/>
      <c r="H26" s="44"/>
      <c r="I26" s="44"/>
      <c r="J26" s="45"/>
    </row>
    <row r="27" ht="45">
      <c r="A27" s="36" t="s">
        <v>58</v>
      </c>
      <c r="B27" s="43"/>
      <c r="C27" s="44"/>
      <c r="D27" s="44"/>
      <c r="E27" s="46" t="s">
        <v>410</v>
      </c>
      <c r="F27" s="44"/>
      <c r="G27" s="44"/>
      <c r="H27" s="44"/>
      <c r="I27" s="44"/>
      <c r="J27" s="45"/>
    </row>
    <row r="28" ht="75">
      <c r="A28" s="36" t="s">
        <v>60</v>
      </c>
      <c r="B28" s="47"/>
      <c r="C28" s="48"/>
      <c r="D28" s="48"/>
      <c r="E28" s="38" t="s">
        <v>411</v>
      </c>
      <c r="F28" s="48"/>
      <c r="G28" s="48"/>
      <c r="H28" s="48"/>
      <c r="I28" s="48"/>
      <c r="J2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31</v>
      </c>
      <c r="F2" s="16"/>
      <c r="G2" s="16"/>
      <c r="H2" s="16"/>
      <c r="I2" s="16"/>
      <c r="J2" s="18"/>
    </row>
    <row r="3">
      <c r="A3" s="3" t="s">
        <v>32</v>
      </c>
      <c r="B3" s="19" t="s">
        <v>33</v>
      </c>
      <c r="C3" s="20" t="s">
        <v>34</v>
      </c>
      <c r="D3" s="21"/>
      <c r="E3" s="22" t="s">
        <v>35</v>
      </c>
      <c r="F3" s="16"/>
      <c r="G3" s="16"/>
      <c r="H3" s="23" t="s">
        <v>25</v>
      </c>
      <c r="I3" s="24">
        <f>SUMIFS(I8:I24,A8:A24,"SD")</f>
        <v>0</v>
      </c>
      <c r="J3" s="18"/>
      <c r="O3">
        <v>0</v>
      </c>
      <c r="P3">
        <v>2</v>
      </c>
    </row>
    <row r="4">
      <c r="A4" s="3" t="s">
        <v>36</v>
      </c>
      <c r="B4" s="19" t="s">
        <v>37</v>
      </c>
      <c r="C4" s="20" t="s">
        <v>25</v>
      </c>
      <c r="D4" s="21"/>
      <c r="E4" s="22" t="s">
        <v>26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38</v>
      </c>
      <c r="B5" s="26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7" t="s">
        <v>46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47</v>
      </c>
      <c r="I6" s="7" t="s">
        <v>48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49</v>
      </c>
      <c r="B8" s="31"/>
      <c r="C8" s="32" t="s">
        <v>147</v>
      </c>
      <c r="D8" s="33"/>
      <c r="E8" s="30" t="s">
        <v>148</v>
      </c>
      <c r="F8" s="33"/>
      <c r="G8" s="33"/>
      <c r="H8" s="33"/>
      <c r="I8" s="34">
        <f>SUMIFS(I9:I24,A9:A24,"P")</f>
        <v>0</v>
      </c>
      <c r="J8" s="35"/>
    </row>
    <row r="9" ht="30">
      <c r="A9" s="36" t="s">
        <v>52</v>
      </c>
      <c r="B9" s="36">
        <v>1</v>
      </c>
      <c r="C9" s="37" t="s">
        <v>394</v>
      </c>
      <c r="D9" s="36"/>
      <c r="E9" s="38" t="s">
        <v>395</v>
      </c>
      <c r="F9" s="39" t="s">
        <v>378</v>
      </c>
      <c r="G9" s="40">
        <v>2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56</v>
      </c>
      <c r="B10" s="43"/>
      <c r="C10" s="44"/>
      <c r="D10" s="44"/>
      <c r="E10" s="38" t="s">
        <v>396</v>
      </c>
      <c r="F10" s="44"/>
      <c r="G10" s="44"/>
      <c r="H10" s="44"/>
      <c r="I10" s="44"/>
      <c r="J10" s="45"/>
    </row>
    <row r="11" ht="45">
      <c r="A11" s="36" t="s">
        <v>58</v>
      </c>
      <c r="B11" s="43"/>
      <c r="C11" s="44"/>
      <c r="D11" s="44"/>
      <c r="E11" s="46" t="s">
        <v>412</v>
      </c>
      <c r="F11" s="44"/>
      <c r="G11" s="44"/>
      <c r="H11" s="44"/>
      <c r="I11" s="44"/>
      <c r="J11" s="45"/>
    </row>
    <row r="12" ht="60">
      <c r="A12" s="36" t="s">
        <v>60</v>
      </c>
      <c r="B12" s="43"/>
      <c r="C12" s="44"/>
      <c r="D12" s="44"/>
      <c r="E12" s="38" t="s">
        <v>398</v>
      </c>
      <c r="F12" s="44"/>
      <c r="G12" s="44"/>
      <c r="H12" s="44"/>
      <c r="I12" s="44"/>
      <c r="J12" s="45"/>
    </row>
    <row r="13" ht="30">
      <c r="A13" s="36" t="s">
        <v>52</v>
      </c>
      <c r="B13" s="36">
        <v>2</v>
      </c>
      <c r="C13" s="37" t="s">
        <v>399</v>
      </c>
      <c r="D13" s="36"/>
      <c r="E13" s="38" t="s">
        <v>400</v>
      </c>
      <c r="F13" s="39" t="s">
        <v>378</v>
      </c>
      <c r="G13" s="40">
        <v>2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56</v>
      </c>
      <c r="B14" s="43"/>
      <c r="C14" s="44"/>
      <c r="D14" s="44"/>
      <c r="E14" s="38" t="s">
        <v>401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413</v>
      </c>
      <c r="F15" s="44"/>
      <c r="G15" s="44"/>
      <c r="H15" s="44"/>
      <c r="I15" s="44"/>
      <c r="J15" s="45"/>
    </row>
    <row r="16" ht="90">
      <c r="A16" s="36" t="s">
        <v>60</v>
      </c>
      <c r="B16" s="43"/>
      <c r="C16" s="44"/>
      <c r="D16" s="44"/>
      <c r="E16" s="38" t="s">
        <v>403</v>
      </c>
      <c r="F16" s="44"/>
      <c r="G16" s="44"/>
      <c r="H16" s="44"/>
      <c r="I16" s="44"/>
      <c r="J16" s="45"/>
    </row>
    <row r="17" ht="30">
      <c r="A17" s="36" t="s">
        <v>52</v>
      </c>
      <c r="B17" s="36">
        <v>3</v>
      </c>
      <c r="C17" s="37" t="s">
        <v>404</v>
      </c>
      <c r="D17" s="36"/>
      <c r="E17" s="38" t="s">
        <v>405</v>
      </c>
      <c r="F17" s="39" t="s">
        <v>108</v>
      </c>
      <c r="G17" s="40">
        <v>4.8129999999999997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56</v>
      </c>
      <c r="B18" s="43"/>
      <c r="C18" s="44"/>
      <c r="D18" s="44"/>
      <c r="E18" s="50" t="s">
        <v>92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414</v>
      </c>
      <c r="F19" s="44"/>
      <c r="G19" s="44"/>
      <c r="H19" s="44"/>
      <c r="I19" s="44"/>
      <c r="J19" s="45"/>
    </row>
    <row r="20" ht="105">
      <c r="A20" s="36" t="s">
        <v>60</v>
      </c>
      <c r="B20" s="43"/>
      <c r="C20" s="44"/>
      <c r="D20" s="44"/>
      <c r="E20" s="38" t="s">
        <v>407</v>
      </c>
      <c r="F20" s="44"/>
      <c r="G20" s="44"/>
      <c r="H20" s="44"/>
      <c r="I20" s="44"/>
      <c r="J20" s="45"/>
    </row>
    <row r="21">
      <c r="A21" s="36" t="s">
        <v>52</v>
      </c>
      <c r="B21" s="36">
        <v>4</v>
      </c>
      <c r="C21" s="37" t="s">
        <v>408</v>
      </c>
      <c r="D21" s="36"/>
      <c r="E21" s="38" t="s">
        <v>409</v>
      </c>
      <c r="F21" s="39" t="s">
        <v>378</v>
      </c>
      <c r="G21" s="40">
        <v>4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56</v>
      </c>
      <c r="B22" s="43"/>
      <c r="C22" s="44"/>
      <c r="D22" s="44"/>
      <c r="E22" s="50" t="s">
        <v>92</v>
      </c>
      <c r="F22" s="44"/>
      <c r="G22" s="44"/>
      <c r="H22" s="44"/>
      <c r="I22" s="44"/>
      <c r="J22" s="45"/>
    </row>
    <row r="23" ht="45">
      <c r="A23" s="36" t="s">
        <v>58</v>
      </c>
      <c r="B23" s="43"/>
      <c r="C23" s="44"/>
      <c r="D23" s="44"/>
      <c r="E23" s="46" t="s">
        <v>415</v>
      </c>
      <c r="F23" s="44"/>
      <c r="G23" s="44"/>
      <c r="H23" s="44"/>
      <c r="I23" s="44"/>
      <c r="J23" s="45"/>
    </row>
    <row r="24" ht="75">
      <c r="A24" s="36" t="s">
        <v>60</v>
      </c>
      <c r="B24" s="47"/>
      <c r="C24" s="48"/>
      <c r="D24" s="48"/>
      <c r="E24" s="38" t="s">
        <v>411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Fiala</dc:creator>
  <cp:lastModifiedBy>Jan Fiala</cp:lastModifiedBy>
  <dcterms:created xsi:type="dcterms:W3CDTF">2025-01-30T07:51:23Z</dcterms:created>
  <dcterms:modified xsi:type="dcterms:W3CDTF">2025-01-30T07:51:24Z</dcterms:modified>
</cp:coreProperties>
</file>